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ede\Downloads\"/>
    </mc:Choice>
  </mc:AlternateContent>
  <xr:revisionPtr revIDLastSave="0" documentId="13_ncr:1_{EA40407D-EED8-4B19-A17D-8F4C7B993602}" xr6:coauthVersionLast="47" xr6:coauthVersionMax="47" xr10:uidLastSave="{00000000-0000-0000-0000-000000000000}"/>
  <bookViews>
    <workbookView xWindow="-90" yWindow="0" windowWidth="19380" windowHeight="20970" tabRatio="871" activeTab="2" xr2:uid="{DC071399-8446-49D7-8FAA-04AD41D1C02B}"/>
  </bookViews>
  <sheets>
    <sheet name="s.1 - pokyn" sheetId="1" r:id="rId1"/>
    <sheet name="s.2 - výdavky" sheetId="3" r:id="rId2"/>
    <sheet name="s.3 - stravné tuzem." sheetId="12" r:id="rId3"/>
    <sheet name="s.3 - stravné zahr." sheetId="14" r:id="rId4"/>
    <sheet name="s.4 - kniha jázd" sheetId="9" r:id="rId5"/>
    <sheet name="Náhrady INT 2021" sheetId="6" state="hidden" r:id="rId6"/>
    <sheet name="pomocný hárok" sheetId="2" state="hidden" r:id="rId7"/>
    <sheet name="DIÉTY SLOVENSKO" sheetId="10" state="hidden" r:id="rId8"/>
    <sheet name="str.4 - stravné INT" sheetId="5" state="hidden" r:id="rId9"/>
  </sheets>
  <definedNames>
    <definedName name="_xlnm.Print_Area" localSheetId="6">'pomocný hárok'!$A$1:$O$17</definedName>
    <definedName name="_xlnm.Print_Area" localSheetId="0">'s.1 - pokyn'!$B$2:$M$59</definedName>
    <definedName name="_xlnm.Print_Area" localSheetId="1">'s.2 - výdavky'!$A$1:$J$53</definedName>
    <definedName name="_xlnm.Print_Area" localSheetId="2">'s.3 - stravné tuzem.'!$A$1:$L$47</definedName>
    <definedName name="_xlnm.Print_Area" localSheetId="3">'s.3 - stravné zahr.'!$B$1:$M$62</definedName>
    <definedName name="_xlnm.Print_Area" localSheetId="4">'s.4 - kniha jázd'!$A$1:$AH$54,'s.4 - kniha jázd'!$A$55:$O$107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23" i="3"/>
  <c r="G22" i="3"/>
  <c r="I22" i="3" s="1"/>
  <c r="I25" i="3" s="1"/>
  <c r="H22" i="3"/>
  <c r="H23" i="3"/>
  <c r="F8" i="14"/>
  <c r="L17" i="5"/>
  <c r="L15" i="5"/>
  <c r="J15" i="5"/>
  <c r="H15" i="5"/>
  <c r="D15" i="5"/>
  <c r="L14" i="5"/>
  <c r="J14" i="5"/>
  <c r="H14" i="5"/>
  <c r="G14" i="5"/>
  <c r="L13" i="5"/>
  <c r="J13" i="5"/>
  <c r="I13" i="5"/>
  <c r="H13" i="5"/>
  <c r="G13" i="5"/>
  <c r="L12" i="5"/>
  <c r="J12" i="5"/>
  <c r="I12" i="5"/>
  <c r="H12" i="5"/>
  <c r="G12" i="5"/>
  <c r="L11" i="5"/>
  <c r="J11" i="5"/>
  <c r="I11" i="5"/>
  <c r="H11" i="5"/>
  <c r="G11" i="5"/>
  <c r="L10" i="5"/>
  <c r="J10" i="5"/>
  <c r="I10" i="5"/>
  <c r="H10" i="5"/>
  <c r="G10" i="5"/>
  <c r="L9" i="5"/>
  <c r="J9" i="5"/>
  <c r="I9" i="5"/>
  <c r="H9" i="5"/>
  <c r="G9" i="5"/>
  <c r="B9" i="5"/>
  <c r="L8" i="5"/>
  <c r="J8" i="5"/>
  <c r="I8" i="5"/>
  <c r="H8" i="5"/>
  <c r="G8" i="5"/>
  <c r="L7" i="5"/>
  <c r="J7" i="5"/>
  <c r="I7" i="5"/>
  <c r="H7" i="5"/>
  <c r="G7" i="5"/>
  <c r="L6" i="5"/>
  <c r="J6" i="5"/>
  <c r="I6" i="5"/>
  <c r="H6" i="5"/>
  <c r="G6" i="5"/>
  <c r="L5" i="5"/>
  <c r="J5" i="5"/>
  <c r="I5" i="5"/>
  <c r="H5" i="5"/>
  <c r="G5" i="5"/>
  <c r="M101" i="9"/>
  <c r="AA50" i="14"/>
  <c r="AB50" i="14" s="1"/>
  <c r="V50" i="14"/>
  <c r="W50" i="14" s="1"/>
  <c r="U50" i="14"/>
  <c r="T50" i="14"/>
  <c r="R50" i="14"/>
  <c r="Q50" i="14"/>
  <c r="F50" i="14"/>
  <c r="W49" i="14"/>
  <c r="V49" i="14"/>
  <c r="U49" i="14"/>
  <c r="T49" i="14"/>
  <c r="R49" i="14"/>
  <c r="Q49" i="14"/>
  <c r="AA49" i="14" s="1"/>
  <c r="AB49" i="14" s="1"/>
  <c r="F49" i="14"/>
  <c r="V48" i="14"/>
  <c r="W48" i="14" s="1"/>
  <c r="U48" i="14"/>
  <c r="T48" i="14"/>
  <c r="Q48" i="14"/>
  <c r="AA48" i="14" s="1"/>
  <c r="AB48" i="14" s="1"/>
  <c r="F48" i="14"/>
  <c r="AB47" i="14"/>
  <c r="AA47" i="14"/>
  <c r="V47" i="14"/>
  <c r="W47" i="14" s="1"/>
  <c r="U47" i="14"/>
  <c r="T47" i="14"/>
  <c r="Q47" i="14"/>
  <c r="R47" i="14" s="1"/>
  <c r="F47" i="14"/>
  <c r="AA46" i="14"/>
  <c r="AB46" i="14" s="1"/>
  <c r="V46" i="14"/>
  <c r="W46" i="14" s="1"/>
  <c r="U46" i="14"/>
  <c r="T46" i="14"/>
  <c r="R46" i="14"/>
  <c r="Q46" i="14"/>
  <c r="F46" i="14"/>
  <c r="W45" i="14"/>
  <c r="V45" i="14"/>
  <c r="U45" i="14"/>
  <c r="T45" i="14"/>
  <c r="R45" i="14"/>
  <c r="Q45" i="14"/>
  <c r="AA45" i="14" s="1"/>
  <c r="AB45" i="14" s="1"/>
  <c r="F45" i="14"/>
  <c r="V44" i="14"/>
  <c r="W44" i="14" s="1"/>
  <c r="U44" i="14"/>
  <c r="T44" i="14"/>
  <c r="Q44" i="14"/>
  <c r="AA44" i="14" s="1"/>
  <c r="AB44" i="14" s="1"/>
  <c r="F44" i="14"/>
  <c r="AB43" i="14"/>
  <c r="AA43" i="14"/>
  <c r="V43" i="14"/>
  <c r="W43" i="14" s="1"/>
  <c r="U43" i="14"/>
  <c r="T43" i="14"/>
  <c r="Q43" i="14"/>
  <c r="R43" i="14" s="1"/>
  <c r="F43" i="14"/>
  <c r="AA42" i="14"/>
  <c r="AB42" i="14" s="1"/>
  <c r="V42" i="14"/>
  <c r="W42" i="14" s="1"/>
  <c r="U42" i="14"/>
  <c r="T42" i="14"/>
  <c r="R42" i="14"/>
  <c r="Q42" i="14"/>
  <c r="F42" i="14"/>
  <c r="W41" i="14"/>
  <c r="V41" i="14"/>
  <c r="U41" i="14"/>
  <c r="T41" i="14"/>
  <c r="R41" i="14"/>
  <c r="Q41" i="14"/>
  <c r="AA41" i="14" s="1"/>
  <c r="AB41" i="14" s="1"/>
  <c r="F41" i="14"/>
  <c r="V40" i="14"/>
  <c r="W40" i="14" s="1"/>
  <c r="U40" i="14"/>
  <c r="T40" i="14"/>
  <c r="Q40" i="14"/>
  <c r="AA40" i="14" s="1"/>
  <c r="AB40" i="14" s="1"/>
  <c r="F40" i="14"/>
  <c r="AB39" i="14"/>
  <c r="AA39" i="14"/>
  <c r="V39" i="14"/>
  <c r="W39" i="14" s="1"/>
  <c r="U39" i="14"/>
  <c r="T39" i="14"/>
  <c r="Q39" i="14"/>
  <c r="R39" i="14" s="1"/>
  <c r="F39" i="14"/>
  <c r="AA38" i="14"/>
  <c r="AB38" i="14" s="1"/>
  <c r="V38" i="14"/>
  <c r="W38" i="14" s="1"/>
  <c r="U38" i="14"/>
  <c r="T38" i="14"/>
  <c r="R38" i="14"/>
  <c r="Q38" i="14"/>
  <c r="F38" i="14"/>
  <c r="W37" i="14"/>
  <c r="V37" i="14"/>
  <c r="U37" i="14"/>
  <c r="T37" i="14"/>
  <c r="R37" i="14"/>
  <c r="Q37" i="14"/>
  <c r="AA37" i="14" s="1"/>
  <c r="AB37" i="14" s="1"/>
  <c r="F37" i="14"/>
  <c r="V36" i="14"/>
  <c r="W36" i="14" s="1"/>
  <c r="U36" i="14"/>
  <c r="T36" i="14"/>
  <c r="Q36" i="14"/>
  <c r="AA36" i="14" s="1"/>
  <c r="AB36" i="14" s="1"/>
  <c r="F36" i="14"/>
  <c r="AB35" i="14"/>
  <c r="AA35" i="14"/>
  <c r="V35" i="14"/>
  <c r="W35" i="14" s="1"/>
  <c r="U35" i="14"/>
  <c r="T35" i="14"/>
  <c r="Q35" i="14"/>
  <c r="R35" i="14" s="1"/>
  <c r="F35" i="14"/>
  <c r="AA34" i="14"/>
  <c r="AB34" i="14" s="1"/>
  <c r="V34" i="14"/>
  <c r="W34" i="14" s="1"/>
  <c r="U34" i="14"/>
  <c r="T34" i="14"/>
  <c r="R34" i="14"/>
  <c r="Q34" i="14"/>
  <c r="F34" i="14"/>
  <c r="AA33" i="14"/>
  <c r="AB33" i="14" s="1"/>
  <c r="W33" i="14"/>
  <c r="V33" i="14"/>
  <c r="U33" i="14"/>
  <c r="T33" i="14"/>
  <c r="R33" i="14"/>
  <c r="Q33" i="14"/>
  <c r="F33" i="14"/>
  <c r="V32" i="14"/>
  <c r="W32" i="14" s="1"/>
  <c r="U32" i="14"/>
  <c r="T32" i="14"/>
  <c r="Q32" i="14"/>
  <c r="AA32" i="14" s="1"/>
  <c r="AB32" i="14" s="1"/>
  <c r="F32" i="14"/>
  <c r="V31" i="14"/>
  <c r="W31" i="14" s="1"/>
  <c r="U31" i="14"/>
  <c r="T31" i="14"/>
  <c r="Q31" i="14"/>
  <c r="AA31" i="14" s="1"/>
  <c r="AB31" i="14" s="1"/>
  <c r="P31" i="14"/>
  <c r="F31" i="14"/>
  <c r="AA30" i="14"/>
  <c r="AB30" i="14" s="1"/>
  <c r="W30" i="14"/>
  <c r="V30" i="14"/>
  <c r="U30" i="14"/>
  <c r="T30" i="14"/>
  <c r="Q30" i="14"/>
  <c r="R30" i="14" s="1"/>
  <c r="P30" i="14"/>
  <c r="F30" i="14"/>
  <c r="V29" i="14"/>
  <c r="W29" i="14" s="1"/>
  <c r="U29" i="14"/>
  <c r="T29" i="14"/>
  <c r="Q29" i="14"/>
  <c r="R29" i="14" s="1"/>
  <c r="F29" i="14"/>
  <c r="W28" i="14"/>
  <c r="V28" i="14"/>
  <c r="U28" i="14"/>
  <c r="T28" i="14"/>
  <c r="R28" i="14"/>
  <c r="Q28" i="14"/>
  <c r="AA28" i="14" s="1"/>
  <c r="AB28" i="14" s="1"/>
  <c r="F28" i="14"/>
  <c r="V27" i="14"/>
  <c r="W27" i="14" s="1"/>
  <c r="U27" i="14"/>
  <c r="T27" i="14"/>
  <c r="Q27" i="14"/>
  <c r="AA27" i="14" s="1"/>
  <c r="AB27" i="14" s="1"/>
  <c r="F27" i="14"/>
  <c r="AB26" i="14"/>
  <c r="AA26" i="14"/>
  <c r="V26" i="14"/>
  <c r="W26" i="14" s="1"/>
  <c r="U26" i="14"/>
  <c r="T26" i="14"/>
  <c r="Q26" i="14"/>
  <c r="R26" i="14" s="1"/>
  <c r="F26" i="14"/>
  <c r="AA25" i="14"/>
  <c r="AB25" i="14" s="1"/>
  <c r="V25" i="14"/>
  <c r="W25" i="14" s="1"/>
  <c r="U25" i="14"/>
  <c r="T25" i="14"/>
  <c r="R25" i="14"/>
  <c r="Q25" i="14"/>
  <c r="F25" i="14"/>
  <c r="W24" i="14"/>
  <c r="V24" i="14"/>
  <c r="U24" i="14"/>
  <c r="T24" i="14"/>
  <c r="R24" i="14"/>
  <c r="Q24" i="14"/>
  <c r="AA24" i="14" s="1"/>
  <c r="AB24" i="14" s="1"/>
  <c r="F24" i="14"/>
  <c r="V23" i="14"/>
  <c r="W23" i="14" s="1"/>
  <c r="U23" i="14"/>
  <c r="T23" i="14"/>
  <c r="Q23" i="14"/>
  <c r="AA23" i="14" s="1"/>
  <c r="AB23" i="14" s="1"/>
  <c r="F23" i="14"/>
  <c r="AB22" i="14"/>
  <c r="AA22" i="14"/>
  <c r="V22" i="14"/>
  <c r="W22" i="14" s="1"/>
  <c r="U22" i="14"/>
  <c r="T22" i="14"/>
  <c r="Q22" i="14"/>
  <c r="R22" i="14" s="1"/>
  <c r="F22" i="14"/>
  <c r="AA21" i="14"/>
  <c r="AB21" i="14" s="1"/>
  <c r="V21" i="14"/>
  <c r="W21" i="14" s="1"/>
  <c r="U21" i="14"/>
  <c r="T21" i="14"/>
  <c r="R21" i="14"/>
  <c r="Q21" i="14"/>
  <c r="F21" i="14"/>
  <c r="W20" i="14"/>
  <c r="V20" i="14"/>
  <c r="U20" i="14"/>
  <c r="T20" i="14"/>
  <c r="R20" i="14"/>
  <c r="Q20" i="14"/>
  <c r="AA20" i="14" s="1"/>
  <c r="AB20" i="14" s="1"/>
  <c r="F20" i="14"/>
  <c r="P29" i="14" s="1"/>
  <c r="V19" i="14"/>
  <c r="W19" i="14" s="1"/>
  <c r="U19" i="14"/>
  <c r="T19" i="14"/>
  <c r="Q19" i="14"/>
  <c r="AA19" i="14" s="1"/>
  <c r="AB19" i="14" s="1"/>
  <c r="F19" i="14"/>
  <c r="AB18" i="14"/>
  <c r="AA18" i="14"/>
  <c r="V18" i="14"/>
  <c r="W18" i="14" s="1"/>
  <c r="U18" i="14"/>
  <c r="T18" i="14"/>
  <c r="Q18" i="14"/>
  <c r="R18" i="14" s="1"/>
  <c r="F18" i="14"/>
  <c r="AA17" i="14"/>
  <c r="AB17" i="14" s="1"/>
  <c r="V17" i="14"/>
  <c r="W17" i="14" s="1"/>
  <c r="U17" i="14"/>
  <c r="T17" i="14"/>
  <c r="R17" i="14"/>
  <c r="Q17" i="14"/>
  <c r="F17" i="14"/>
  <c r="F7" i="14"/>
  <c r="G8" i="14" s="1"/>
  <c r="T37" i="12"/>
  <c r="S37" i="12"/>
  <c r="R37" i="12"/>
  <c r="U37" i="12" s="1"/>
  <c r="P37" i="12"/>
  <c r="I37" i="12" s="1"/>
  <c r="K37" i="12" s="1"/>
  <c r="O37" i="12"/>
  <c r="U36" i="12"/>
  <c r="T36" i="12"/>
  <c r="S36" i="12"/>
  <c r="R36" i="12"/>
  <c r="O36" i="12"/>
  <c r="P36" i="12" s="1"/>
  <c r="I36" i="12" s="1"/>
  <c r="K36" i="12" s="1"/>
  <c r="T35" i="12"/>
  <c r="U35" i="12" s="1"/>
  <c r="S35" i="12"/>
  <c r="R35" i="12"/>
  <c r="P35" i="12"/>
  <c r="O35" i="12"/>
  <c r="T34" i="12"/>
  <c r="U34" i="12" s="1"/>
  <c r="I34" i="12" s="1"/>
  <c r="K34" i="12" s="1"/>
  <c r="S34" i="12"/>
  <c r="R34" i="12"/>
  <c r="P34" i="12"/>
  <c r="O34" i="12"/>
  <c r="U33" i="12"/>
  <c r="T33" i="12"/>
  <c r="S33" i="12"/>
  <c r="R33" i="12"/>
  <c r="P33" i="12"/>
  <c r="I33" i="12" s="1"/>
  <c r="K33" i="12" s="1"/>
  <c r="O33" i="12"/>
  <c r="T32" i="12"/>
  <c r="U32" i="12" s="1"/>
  <c r="S32" i="12"/>
  <c r="R32" i="12"/>
  <c r="O32" i="12"/>
  <c r="P32" i="12" s="1"/>
  <c r="T31" i="12"/>
  <c r="U31" i="12" s="1"/>
  <c r="S31" i="12"/>
  <c r="R31" i="12"/>
  <c r="P31" i="12"/>
  <c r="I31" i="12" s="1"/>
  <c r="K31" i="12" s="1"/>
  <c r="O31" i="12"/>
  <c r="T30" i="12"/>
  <c r="U30" i="12" s="1"/>
  <c r="S30" i="12"/>
  <c r="R30" i="12"/>
  <c r="P30" i="12"/>
  <c r="O30" i="12"/>
  <c r="U29" i="12"/>
  <c r="T29" i="12"/>
  <c r="S29" i="12"/>
  <c r="R29" i="12"/>
  <c r="P29" i="12"/>
  <c r="I29" i="12" s="1"/>
  <c r="K29" i="12" s="1"/>
  <c r="O29" i="12"/>
  <c r="T28" i="12"/>
  <c r="U28" i="12" s="1"/>
  <c r="S28" i="12"/>
  <c r="R28" i="12"/>
  <c r="O28" i="12"/>
  <c r="P28" i="12" s="1"/>
  <c r="T27" i="12"/>
  <c r="U27" i="12" s="1"/>
  <c r="S27" i="12"/>
  <c r="R27" i="12"/>
  <c r="P27" i="12"/>
  <c r="O27" i="12"/>
  <c r="T26" i="12"/>
  <c r="U26" i="12" s="1"/>
  <c r="S26" i="12"/>
  <c r="R26" i="12"/>
  <c r="P26" i="12"/>
  <c r="O26" i="12"/>
  <c r="U25" i="12"/>
  <c r="T25" i="12"/>
  <c r="S25" i="12"/>
  <c r="R25" i="12"/>
  <c r="P25" i="12"/>
  <c r="I25" i="12" s="1"/>
  <c r="K25" i="12" s="1"/>
  <c r="O25" i="12"/>
  <c r="T24" i="12"/>
  <c r="U24" i="12" s="1"/>
  <c r="S24" i="12"/>
  <c r="R24" i="12"/>
  <c r="O24" i="12"/>
  <c r="P24" i="12" s="1"/>
  <c r="I24" i="12" s="1"/>
  <c r="K24" i="12" s="1"/>
  <c r="T23" i="12"/>
  <c r="U23" i="12" s="1"/>
  <c r="S23" i="12"/>
  <c r="R23" i="12"/>
  <c r="P23" i="12"/>
  <c r="O23" i="12"/>
  <c r="T22" i="12"/>
  <c r="U22" i="12" s="1"/>
  <c r="I22" i="12" s="1"/>
  <c r="K22" i="12" s="1"/>
  <c r="S22" i="12"/>
  <c r="R22" i="12"/>
  <c r="P22" i="12"/>
  <c r="O22" i="12"/>
  <c r="U21" i="12"/>
  <c r="T21" i="12"/>
  <c r="S21" i="12"/>
  <c r="R21" i="12"/>
  <c r="P21" i="12"/>
  <c r="I21" i="12" s="1"/>
  <c r="K21" i="12" s="1"/>
  <c r="O21" i="12"/>
  <c r="T20" i="12"/>
  <c r="U20" i="12" s="1"/>
  <c r="S20" i="12"/>
  <c r="R20" i="12"/>
  <c r="O20" i="12"/>
  <c r="P20" i="12" s="1"/>
  <c r="T19" i="12"/>
  <c r="U19" i="12" s="1"/>
  <c r="S19" i="12"/>
  <c r="R19" i="12"/>
  <c r="P19" i="12"/>
  <c r="I19" i="12" s="1"/>
  <c r="K19" i="12" s="1"/>
  <c r="O19" i="12"/>
  <c r="T18" i="12"/>
  <c r="U18" i="12" s="1"/>
  <c r="S18" i="12"/>
  <c r="R18" i="12"/>
  <c r="P18" i="12"/>
  <c r="O18" i="12"/>
  <c r="U17" i="12"/>
  <c r="T17" i="12"/>
  <c r="S17" i="12"/>
  <c r="R17" i="12"/>
  <c r="P17" i="12"/>
  <c r="I17" i="12" s="1"/>
  <c r="K17" i="12" s="1"/>
  <c r="O17" i="12"/>
  <c r="T16" i="12"/>
  <c r="U16" i="12" s="1"/>
  <c r="S16" i="12"/>
  <c r="R16" i="12"/>
  <c r="O16" i="12"/>
  <c r="P16" i="12" s="1"/>
  <c r="T15" i="12"/>
  <c r="U15" i="12" s="1"/>
  <c r="S15" i="12"/>
  <c r="R15" i="12"/>
  <c r="P15" i="12"/>
  <c r="O15" i="12"/>
  <c r="T14" i="12"/>
  <c r="U14" i="12" s="1"/>
  <c r="S14" i="12"/>
  <c r="R14" i="12"/>
  <c r="P14" i="12"/>
  <c r="O14" i="12"/>
  <c r="T13" i="12"/>
  <c r="U13" i="12" s="1"/>
  <c r="S13" i="12"/>
  <c r="R13" i="12"/>
  <c r="O13" i="12"/>
  <c r="P13" i="12" s="1"/>
  <c r="I13" i="12" s="1"/>
  <c r="K13" i="12" s="1"/>
  <c r="T12" i="12"/>
  <c r="S12" i="12"/>
  <c r="R12" i="12"/>
  <c r="O12" i="12"/>
  <c r="P12" i="12" s="1"/>
  <c r="T11" i="12"/>
  <c r="S11" i="12"/>
  <c r="R11" i="12"/>
  <c r="U11" i="12" s="1"/>
  <c r="O11" i="12"/>
  <c r="P11" i="12" s="1"/>
  <c r="T10" i="12"/>
  <c r="S10" i="12"/>
  <c r="R10" i="12"/>
  <c r="O10" i="12"/>
  <c r="P10" i="12" s="1"/>
  <c r="T9" i="12"/>
  <c r="S9" i="12"/>
  <c r="R9" i="12"/>
  <c r="O9" i="12"/>
  <c r="P9" i="12" s="1"/>
  <c r="B9" i="12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T8" i="12"/>
  <c r="S8" i="12"/>
  <c r="R8" i="12"/>
  <c r="O8" i="12"/>
  <c r="P8" i="12" s="1"/>
  <c r="H45" i="3"/>
  <c r="H36" i="3" s="1"/>
  <c r="I29" i="1" s="1"/>
  <c r="H34" i="3"/>
  <c r="H27" i="3" s="1"/>
  <c r="I28" i="1" s="1"/>
  <c r="H24" i="3"/>
  <c r="I19" i="3"/>
  <c r="I30" i="1"/>
  <c r="I18" i="12" l="1"/>
  <c r="K18" i="12" s="1"/>
  <c r="I30" i="12"/>
  <c r="K30" i="12" s="1"/>
  <c r="I26" i="12"/>
  <c r="K26" i="12" s="1"/>
  <c r="I14" i="12"/>
  <c r="K14" i="12" s="1"/>
  <c r="U9" i="12"/>
  <c r="R19" i="14"/>
  <c r="J19" i="14" s="1"/>
  <c r="L19" i="14" s="1"/>
  <c r="R23" i="14"/>
  <c r="J23" i="14" s="1"/>
  <c r="L23" i="14" s="1"/>
  <c r="R27" i="14"/>
  <c r="AA29" i="14"/>
  <c r="AB29" i="14" s="1"/>
  <c r="R32" i="14"/>
  <c r="R36" i="14"/>
  <c r="R40" i="14"/>
  <c r="R44" i="14"/>
  <c r="R48" i="14"/>
  <c r="K51" i="14"/>
  <c r="R31" i="14"/>
  <c r="I16" i="12"/>
  <c r="K16" i="12" s="1"/>
  <c r="I23" i="12"/>
  <c r="K23" i="12" s="1"/>
  <c r="I28" i="12"/>
  <c r="K28" i="12" s="1"/>
  <c r="I35" i="12"/>
  <c r="K35" i="12" s="1"/>
  <c r="I15" i="12"/>
  <c r="K15" i="12" s="1"/>
  <c r="I20" i="12"/>
  <c r="K20" i="12" s="1"/>
  <c r="I27" i="12"/>
  <c r="K27" i="12" s="1"/>
  <c r="I32" i="12"/>
  <c r="K32" i="12" s="1"/>
  <c r="U12" i="12"/>
  <c r="U10" i="12"/>
  <c r="I10" i="12" s="1"/>
  <c r="K10" i="12" s="1"/>
  <c r="I11" i="12"/>
  <c r="K11" i="12" s="1"/>
  <c r="I9" i="12"/>
  <c r="K9" i="12" s="1"/>
  <c r="I12" i="12"/>
  <c r="K12" i="12" s="1"/>
  <c r="U8" i="12"/>
  <c r="I8" i="12" s="1"/>
  <c r="K8" i="12" s="1"/>
  <c r="J27" i="14"/>
  <c r="L27" i="14" s="1"/>
  <c r="J25" i="14"/>
  <c r="L25" i="14" s="1"/>
  <c r="J46" i="14"/>
  <c r="L46" i="14" s="1"/>
  <c r="J32" i="14"/>
  <c r="L32" i="14" s="1"/>
  <c r="J22" i="14"/>
  <c r="L22" i="14" s="1"/>
  <c r="J43" i="14"/>
  <c r="L43" i="14" s="1"/>
  <c r="J24" i="14"/>
  <c r="L24" i="14" s="1"/>
  <c r="J42" i="14"/>
  <c r="L42" i="14" s="1"/>
  <c r="J31" i="14"/>
  <c r="L31" i="14" s="1"/>
  <c r="J40" i="14"/>
  <c r="L40" i="14" s="1"/>
  <c r="J47" i="14"/>
  <c r="L47" i="14" s="1"/>
  <c r="J48" i="14"/>
  <c r="L48" i="14" s="1"/>
  <c r="J20" i="14"/>
  <c r="L20" i="14" s="1"/>
  <c r="J45" i="14"/>
  <c r="L45" i="14" s="1"/>
  <c r="J17" i="14"/>
  <c r="L17" i="14" s="1"/>
  <c r="J30" i="14"/>
  <c r="L30" i="14" s="1"/>
  <c r="J37" i="14"/>
  <c r="L37" i="14" s="1"/>
  <c r="J34" i="14"/>
  <c r="L34" i="14" s="1"/>
  <c r="J50" i="14"/>
  <c r="L50" i="14" s="1"/>
  <c r="J26" i="14"/>
  <c r="L26" i="14" s="1"/>
  <c r="J36" i="14"/>
  <c r="L36" i="14" s="1"/>
  <c r="J39" i="14"/>
  <c r="L39" i="14" s="1"/>
  <c r="J33" i="14"/>
  <c r="L33" i="14" s="1"/>
  <c r="P19" i="14"/>
  <c r="J49" i="14"/>
  <c r="L49" i="14" s="1"/>
  <c r="J29" i="14"/>
  <c r="L29" i="14" s="1"/>
  <c r="J18" i="14"/>
  <c r="L18" i="14" s="1"/>
  <c r="P18" i="14"/>
  <c r="J38" i="14"/>
  <c r="L38" i="14" s="1"/>
  <c r="J28" i="14"/>
  <c r="L28" i="14" s="1"/>
  <c r="J41" i="14"/>
  <c r="L41" i="14" s="1"/>
  <c r="J21" i="14"/>
  <c r="L21" i="14" s="1"/>
  <c r="J44" i="14"/>
  <c r="L44" i="14" s="1"/>
  <c r="J35" i="14"/>
  <c r="L35" i="14" s="1"/>
  <c r="P20" i="14"/>
  <c r="H3" i="3" l="1"/>
  <c r="I27" i="1" s="1"/>
  <c r="K38" i="12"/>
  <c r="L51" i="14"/>
  <c r="L53" i="14" s="1"/>
  <c r="I31" i="1" s="1"/>
  <c r="I32" i="1" l="1"/>
  <c r="I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sla-pc01</author>
    <author>Radovan Cagala ZSL</author>
  </authors>
  <commentList>
    <comment ref="B5" authorId="0" shapeId="0" xr:uid="{06E95C67-0C5F-4ED1-878E-223705B1A513}">
      <text>
        <r>
          <rPr>
            <b/>
            <sz val="9"/>
            <color indexed="81"/>
            <rFont val="Segoe UI"/>
            <family val="2"/>
            <charset val="238"/>
          </rPr>
          <t>toto  číslo uveďte ceruzkou na doklad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21" authorId="0" shapeId="0" xr:uid="{0E6B83C1-0433-4B33-A6D3-4538C2F6CBAF}">
      <text>
        <r>
          <rPr>
            <b/>
            <sz val="9"/>
            <color indexed="81"/>
            <rFont val="Segoe UI"/>
            <family val="2"/>
            <charset val="238"/>
          </rPr>
          <t>toto  číslo uveďte ceruzkou na doklad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21" authorId="1" shapeId="0" xr:uid="{AC96D8B4-677A-4A1B-95B2-DDEA923CDFC7}">
      <text>
        <r>
          <rPr>
            <sz val="9"/>
            <color indexed="81"/>
            <rFont val="Segoe UI"/>
            <family val="2"/>
            <charset val="238"/>
          </rPr>
          <t>Opatrenie MPSVaR SR zo dňa 01.05.2022:
0,227 eur/km</t>
        </r>
      </text>
    </comment>
    <comment ref="B22" authorId="0" shapeId="0" xr:uid="{103AA236-A54C-4469-9771-00CA1FAE3DB8}">
      <text>
        <r>
          <rPr>
            <b/>
            <sz val="9"/>
            <color indexed="81"/>
            <rFont val="Segoe UI"/>
            <family val="2"/>
            <charset val="238"/>
          </rPr>
          <t>Ako príloha bude slúžiť doklad o natankovaní, kde bude uvedená cena PHM/liter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28" authorId="0" shapeId="0" xr:uid="{6A690115-7048-4131-8BAD-6EACB7E53EF4}">
      <text>
        <r>
          <rPr>
            <b/>
            <sz val="9"/>
            <color indexed="81"/>
            <rFont val="Segoe UI"/>
            <family val="2"/>
            <charset val="238"/>
          </rPr>
          <t>toto  číslo uveďte ceruzkou na doklad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37" authorId="0" shapeId="0" xr:uid="{43625BE0-1811-4ADA-A276-7A183F3D0783}">
      <text>
        <r>
          <rPr>
            <b/>
            <sz val="9"/>
            <color indexed="81"/>
            <rFont val="Segoe UI"/>
            <family val="2"/>
            <charset val="238"/>
          </rPr>
          <t>toto  číslo uveďte ceruzkou na doklad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Press Zsl</author>
  </authors>
  <commentList>
    <comment ref="K4" authorId="0" shapeId="0" xr:uid="{B92B3500-87D7-4DE1-8790-CE8F4C72170D}">
      <text>
        <r>
          <rPr>
            <b/>
            <sz val="9"/>
            <color indexed="81"/>
            <rFont val="Segoe UI"/>
            <family val="2"/>
            <charset val="238"/>
          </rPr>
          <t>Uvádza sa vždy kurz NBS ku 1.dňu v mesiaci v ktorom začal služobná cesta. (www.nbs.sk)</t>
        </r>
      </text>
    </comment>
  </commentList>
</comments>
</file>

<file path=xl/sharedStrings.xml><?xml version="1.0" encoding="utf-8"?>
<sst xmlns="http://schemas.openxmlformats.org/spreadsheetml/2006/main" count="395" uniqueCount="268">
  <si>
    <t>CESTOVNÝ PRÍKAZ</t>
  </si>
  <si>
    <t>Priezvisko, meno, titul:</t>
  </si>
  <si>
    <t>Funkcia:</t>
  </si>
  <si>
    <t>Podpis:</t>
  </si>
  <si>
    <t>Trvalé bydlisko:</t>
  </si>
  <si>
    <t>Telefónny kontakt na vyúčtovateľa:</t>
  </si>
  <si>
    <t>IBAN vyúčtovateľa:</t>
  </si>
  <si>
    <t>Začiatok pracovnej cesty</t>
  </si>
  <si>
    <t>Miesto konania/Štát</t>
  </si>
  <si>
    <t>Účel cesty</t>
  </si>
  <si>
    <t>Koniec pracovnej cesty</t>
  </si>
  <si>
    <t>Dátum</t>
  </si>
  <si>
    <t>Hodina</t>
  </si>
  <si>
    <t>Miesto</t>
  </si>
  <si>
    <t>CESTUJÚCI:</t>
  </si>
  <si>
    <t>Vedúci výpravy</t>
  </si>
  <si>
    <t>Športovec</t>
  </si>
  <si>
    <t>Tréner/inštruktor</t>
  </si>
  <si>
    <t>Fyzioterapeut / Lekár</t>
  </si>
  <si>
    <t>Servis</t>
  </si>
  <si>
    <t>Iné</t>
  </si>
  <si>
    <t xml:space="preserve">Zúčtovanie oprávnených výdavkov : </t>
  </si>
  <si>
    <t>Cestovné</t>
  </si>
  <si>
    <t>Ubytovanie</t>
  </si>
  <si>
    <t>Ostatné</t>
  </si>
  <si>
    <t>Stravné tuzemsko</t>
  </si>
  <si>
    <t>Stravné zahraničie</t>
  </si>
  <si>
    <t>Výdavok celkom</t>
  </si>
  <si>
    <t>Doplatok / Preplatok</t>
  </si>
  <si>
    <t>dátum prijatia a kontroly CP, meno, priezvisko</t>
  </si>
  <si>
    <t>strana 1</t>
  </si>
  <si>
    <t>PREUKÁZANÉ CESTOVNÉ VÝDAVKY</t>
  </si>
  <si>
    <t>NÁHRADA PREUKÁZANÝCH CESTOVNÝCH VÝDAVKOV</t>
  </si>
  <si>
    <t>Lietadlo, vlak, loď, iná miestna doprava (taxi, električka, autobus, metro...)</t>
  </si>
  <si>
    <t>Poradové číslo dokladu</t>
  </si>
  <si>
    <t>Dodávateľ</t>
  </si>
  <si>
    <t>Druh prepravy</t>
  </si>
  <si>
    <t>Suma v cudzej mene</t>
  </si>
  <si>
    <t>Suma v EUR</t>
  </si>
  <si>
    <t>CELKOM:</t>
  </si>
  <si>
    <t>Motorové vozidlo vlastné evidované na súkromnú osobu - spotreba PHM + amortizácia</t>
  </si>
  <si>
    <t>Továrenská značka vozidla, EČV vozidla</t>
  </si>
  <si>
    <t>Spotreba v l/100 km</t>
  </si>
  <si>
    <t>Cena PHM/liter</t>
  </si>
  <si>
    <t>Počet prejdených km</t>
  </si>
  <si>
    <t>Amortizácia</t>
  </si>
  <si>
    <t>Náklad</t>
  </si>
  <si>
    <t>Celkom</t>
  </si>
  <si>
    <t>x</t>
  </si>
  <si>
    <t>Popis výdavku a množstvo</t>
  </si>
  <si>
    <t>Suma dokladu v cudzej menej</t>
  </si>
  <si>
    <t>Suma dokladu v EUR</t>
  </si>
  <si>
    <t>Uplatňovaná čiastka za ubytovanie v EUR</t>
  </si>
  <si>
    <t>Názov výdavku a množstvo</t>
  </si>
  <si>
    <t>Uplatňovaná čiastka za výdavok  v EUR</t>
  </si>
  <si>
    <t>strana 3</t>
  </si>
  <si>
    <t>VYÚČTOVANIE CESTOVNÝCH NÁHRAD - TUZEMSKO</t>
  </si>
  <si>
    <t xml:space="preserve">ŠP v obchodnom vzťahu </t>
  </si>
  <si>
    <t>V prípade osôb s rôznym typom náhrady, vyúčtovateľ vyplní Tabuľku pre každú takúto osobu samostatne.</t>
  </si>
  <si>
    <t>Označte krížikom "X" poskytnuté stravné v priebehu trvania SC (stravné ponížite o príslušnú čiastku: R-25%, O-40%, V-35%)</t>
  </si>
  <si>
    <t>Začiatok služobnej cesty</t>
  </si>
  <si>
    <t>Koniec služobnej cesty</t>
  </si>
  <si>
    <t>Poskytnutá strava (zaškrtni krížikom x)</t>
  </si>
  <si>
    <t>Stravné</t>
  </si>
  <si>
    <t>Počet osôb s rovnakým typom náhrady</t>
  </si>
  <si>
    <t>Číslo</t>
  </si>
  <si>
    <t>od</t>
  </si>
  <si>
    <t>do</t>
  </si>
  <si>
    <t>Raňajky</t>
  </si>
  <si>
    <t>Obed</t>
  </si>
  <si>
    <t>Večera</t>
  </si>
  <si>
    <t>Čiastka</t>
  </si>
  <si>
    <t>Tabuľka diét</t>
  </si>
  <si>
    <t>Trvanie SC</t>
  </si>
  <si>
    <t>Priradenie</t>
  </si>
  <si>
    <t>Percentá zrážok za stravu</t>
  </si>
  <si>
    <t>Spolu</t>
  </si>
  <si>
    <t>Total:</t>
  </si>
  <si>
    <t>V prípade "príspevku na stravovanie", uviesť zoznam dokladov o zabezpečení stravy</t>
  </si>
  <si>
    <t>Typ dokladu</t>
  </si>
  <si>
    <t>Mena</t>
  </si>
  <si>
    <t>EUR</t>
  </si>
  <si>
    <t>Výška stravných nárokov (diéta) :</t>
  </si>
  <si>
    <t>strana 4</t>
  </si>
  <si>
    <t>VYÚČTOVANIE CESTOVNÝCH NÁHRAD - ZAHRANIČIE</t>
  </si>
  <si>
    <t>Krajina:</t>
  </si>
  <si>
    <t>Chorvátsko</t>
  </si>
  <si>
    <t>Mena:</t>
  </si>
  <si>
    <t>Sadzba základného stravného:</t>
  </si>
  <si>
    <t>Začiatok cesty</t>
  </si>
  <si>
    <t>Koniec cesty</t>
  </si>
  <si>
    <t>Časový rozsah</t>
  </si>
  <si>
    <t>Poskytnutá strava          (zaškrtni krížikom x ak bola poskytnutá strava)</t>
  </si>
  <si>
    <t>Stravné na osobu</t>
  </si>
  <si>
    <t>Stravné Celkom</t>
  </si>
  <si>
    <t>prechod hraníc</t>
  </si>
  <si>
    <t>pobyt</t>
  </si>
  <si>
    <t>hod</t>
  </si>
  <si>
    <t>Tbuľka diét</t>
  </si>
  <si>
    <t>Vreckové</t>
  </si>
  <si>
    <t>Kurz NBS:</t>
  </si>
  <si>
    <t>Suma na vyúčtovanie v EUR:</t>
  </si>
  <si>
    <t>Typ</t>
  </si>
  <si>
    <t>Výška stravných nárokov</t>
  </si>
  <si>
    <t>Vozidlo:</t>
  </si>
  <si>
    <t>EČV:</t>
  </si>
  <si>
    <t>Priemerná spotreba (l/100 km):</t>
  </si>
  <si>
    <t>Stav tachometra na začiatku (km):</t>
  </si>
  <si>
    <t>Majiteľ MV:</t>
  </si>
  <si>
    <t>Účel jazdy</t>
  </si>
  <si>
    <t>Tachometer</t>
  </si>
  <si>
    <t>začiatok - koniec</t>
  </si>
  <si>
    <t>(na konci km)</t>
  </si>
  <si>
    <t>Celkom prejdených km:</t>
  </si>
  <si>
    <t>Meno a priezvisko</t>
  </si>
  <si>
    <t>Poznámka</t>
  </si>
  <si>
    <t>Krajina</t>
  </si>
  <si>
    <t>12 - 24 hodín sadzba</t>
  </si>
  <si>
    <t>Poradie</t>
  </si>
  <si>
    <t>Albánsko</t>
  </si>
  <si>
    <t>Austrália</t>
  </si>
  <si>
    <t>AUD</t>
  </si>
  <si>
    <t>Belgicko</t>
  </si>
  <si>
    <t>CZK</t>
  </si>
  <si>
    <t>Bielorusko</t>
  </si>
  <si>
    <t>DKK</t>
  </si>
  <si>
    <t>Bosna a Hercegovina</t>
  </si>
  <si>
    <t>CAD</t>
  </si>
  <si>
    <t>Bulharsko</t>
  </si>
  <si>
    <t>NOK</t>
  </si>
  <si>
    <t>Česká republika</t>
  </si>
  <si>
    <t>CHF</t>
  </si>
  <si>
    <t>Čierna Hora</t>
  </si>
  <si>
    <t>SEK</t>
  </si>
  <si>
    <t>Čína</t>
  </si>
  <si>
    <t>USD</t>
  </si>
  <si>
    <t>Dánsko</t>
  </si>
  <si>
    <t>GBP</t>
  </si>
  <si>
    <t>Estónsko</t>
  </si>
  <si>
    <t>Fínsko</t>
  </si>
  <si>
    <t>Francúzsko</t>
  </si>
  <si>
    <t>Grécko</t>
  </si>
  <si>
    <t>Holandsko</t>
  </si>
  <si>
    <t>Írsko</t>
  </si>
  <si>
    <t>Island</t>
  </si>
  <si>
    <t>Kanada</t>
  </si>
  <si>
    <t>Kazachstan</t>
  </si>
  <si>
    <t>Litva</t>
  </si>
  <si>
    <t>Lotyšsko</t>
  </si>
  <si>
    <t>Luxembursko</t>
  </si>
  <si>
    <t>Macedónsko</t>
  </si>
  <si>
    <t>Maďarsko</t>
  </si>
  <si>
    <t>Moldavsko</t>
  </si>
  <si>
    <t>Nemecko</t>
  </si>
  <si>
    <t>Nórsko</t>
  </si>
  <si>
    <t>Poľsko</t>
  </si>
  <si>
    <t>Portugalsko</t>
  </si>
  <si>
    <t>Rakúsko</t>
  </si>
  <si>
    <t>Rumunsko</t>
  </si>
  <si>
    <t>Rusko</t>
  </si>
  <si>
    <t>Slovinsko</t>
  </si>
  <si>
    <t>Srbsko</t>
  </si>
  <si>
    <t>Španielsko</t>
  </si>
  <si>
    <t>Švajčiarsko</t>
  </si>
  <si>
    <t>Švédsko</t>
  </si>
  <si>
    <t>Taliansko</t>
  </si>
  <si>
    <t>Turecko</t>
  </si>
  <si>
    <t>Ukrajina</t>
  </si>
  <si>
    <t>USA</t>
  </si>
  <si>
    <t>Veľká Británia</t>
  </si>
  <si>
    <t>vyberte zo zoznamu</t>
  </si>
  <si>
    <t>zahraničné diéty: menej ako 6 hodín</t>
  </si>
  <si>
    <t>stravné (diéty)</t>
  </si>
  <si>
    <t>Sekcia alpských disciplín</t>
  </si>
  <si>
    <t>zahraničné diéty: 6-12 hodín</t>
  </si>
  <si>
    <t>Profesionálny športovec ako samostatne zárobkovo činná osoba</t>
  </si>
  <si>
    <t>bez nároku</t>
  </si>
  <si>
    <t>Profesionálny športovec s pracovno-právnym vzťahom v rezortnom stredisku</t>
  </si>
  <si>
    <t>príspevok na stravovanie</t>
  </si>
  <si>
    <t xml:space="preserve">Amatérsky športovec bez zmluvy </t>
  </si>
  <si>
    <t>Amatérsky športovec so zmluvou o vykonávaní športu</t>
  </si>
  <si>
    <t>Sekcia severských disciplín</t>
  </si>
  <si>
    <t>zahraničné diéty:12-24 hodín</t>
  </si>
  <si>
    <t>Sekcia moderných disciplín</t>
  </si>
  <si>
    <t>SVK diéty: 5-12 hodín (5,10 €)</t>
  </si>
  <si>
    <t>SVK diéty: 12-18 hodín (7,60 €)</t>
  </si>
  <si>
    <t>bez nároku (len zmluvné)</t>
  </si>
  <si>
    <t>SVK diéty: nad 12 hodín (11,60 €)</t>
  </si>
  <si>
    <t xml:space="preserve">ŠP funkcionár bez zmluvy </t>
  </si>
  <si>
    <t>Pokladničný doklad zo strav. zariadenia</t>
  </si>
  <si>
    <t>Pokladničný doklad z nákupu balenej stravy</t>
  </si>
  <si>
    <t>Pokladničný doklad z nákupu potravín</t>
  </si>
  <si>
    <t>Doklad o stravovaní v ubytovacom zariadení</t>
  </si>
  <si>
    <t>Na akú výšku cestovných náhrad máte nárok:</t>
  </si>
  <si>
    <t>Služobná cesta trvá</t>
  </si>
  <si>
    <t>Náhrada stravného</t>
  </si>
  <si>
    <t>Menej ako 5 hodín</t>
  </si>
  <si>
    <t>5 až 12 hodín</t>
  </si>
  <si>
    <t>12 až 18 hodín</t>
  </si>
  <si>
    <t>Viac ako 18 hodín</t>
  </si>
  <si>
    <t>Krátenie stravného pri tuzemskej pracovnej ceste:</t>
  </si>
  <si>
    <t>Poskytnuté jedlo</t>
  </si>
  <si>
    <t>% zníženie</t>
  </si>
  <si>
    <t>Raňajky a obed</t>
  </si>
  <si>
    <t>Raňajky a večera</t>
  </si>
  <si>
    <t>Obed a večera</t>
  </si>
  <si>
    <t>Raňajky, obed a večera</t>
  </si>
  <si>
    <t>Tabuľka výpočtu oprávnených stravných náhrad - Zahraničie</t>
  </si>
  <si>
    <t>Vyplňajú sa modré bunky</t>
  </si>
  <si>
    <t>Rozsah stravného</t>
  </si>
  <si>
    <t>Počet dní</t>
  </si>
  <si>
    <t>Dátumy dní</t>
  </si>
  <si>
    <t>Sadzba na deň</t>
  </si>
  <si>
    <t>Náhrada</t>
  </si>
  <si>
    <t xml:space="preserve">NBS Kurz do EUR </t>
  </si>
  <si>
    <t>Celkom EUR</t>
  </si>
  <si>
    <t>Meno a Priezvisko</t>
  </si>
  <si>
    <t>do &lt;6 hod. bez stravy</t>
  </si>
  <si>
    <t xml:space="preserve">15.2.21, </t>
  </si>
  <si>
    <t>od 6-12 hod. bez stravy</t>
  </si>
  <si>
    <t>nad &gt;12 hod. bez stravy</t>
  </si>
  <si>
    <t>Typ náhrady</t>
  </si>
  <si>
    <t>nad &gt;12 hod. + večera</t>
  </si>
  <si>
    <t>nad &gt;12 hod + obed</t>
  </si>
  <si>
    <t>nad &gt;12 hod + raňajky</t>
  </si>
  <si>
    <t>nad &gt;12 hod + obed + večera</t>
  </si>
  <si>
    <t>nad &gt;12 hod. + raňajky + obed</t>
  </si>
  <si>
    <t>nad &gt;12 hod. + raňajky + večera</t>
  </si>
  <si>
    <t>nad &gt;12 hod. + raňajky + obed + večera</t>
  </si>
  <si>
    <t>-</t>
  </si>
  <si>
    <t>SPOLU:</t>
  </si>
  <si>
    <t>Suma</t>
  </si>
  <si>
    <t>PLN</t>
  </si>
  <si>
    <t>KNIHA JÁZD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</si>
  <si>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</si>
  <si>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</si>
  <si>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</si>
  <si>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</si>
  <si>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</si>
  <si>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</si>
  <si>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</si>
  <si>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</si>
  <si>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</si>
  <si>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</si>
  <si>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Náhrada preukázaných výdavkov za ubytovanie </t>
  </si>
  <si>
    <t>INÉ vedľajšie výdavky (mýto, parkovné, skipassy, prenájom infraštruktúry..)</t>
  </si>
  <si>
    <t xml:space="preserve">            SPRÁVA Z PRACOVNEJ CESTY</t>
  </si>
  <si>
    <t>vypĺňa Sekretariát DVS</t>
  </si>
  <si>
    <t>UPOZORNENIE: Preplatok vyúčtovateľ vracia až po vykonaní kontroly CP zo strany Sekretariátu DVS na pokyn, nie skôr!</t>
  </si>
  <si>
    <t>SEKRETARIÁT DVS</t>
  </si>
  <si>
    <t>11.</t>
  </si>
  <si>
    <t>12.</t>
  </si>
  <si>
    <t>13.</t>
  </si>
  <si>
    <t>strana 2</t>
  </si>
  <si>
    <t>Odborná komisia DVS</t>
  </si>
  <si>
    <t>Sekretariát DVS</t>
  </si>
  <si>
    <t>Výkonný výbor DVS</t>
  </si>
  <si>
    <t>Medzinárodná komisia DVS</t>
  </si>
  <si>
    <t>Profesionálny športovec so zmluvou DVS o profesionálnom vykonaní športu</t>
  </si>
  <si>
    <t>ŠP zamestnanec DVS v pracovno-právnom vzťahu</t>
  </si>
  <si>
    <t>ŠP funkcionár DVS v pracovno-právnom vzťahu</t>
  </si>
  <si>
    <t>ŠP v zmluve o výkone činnosti športového odborníka pre DVS</t>
  </si>
  <si>
    <t>ŠP v dohode o vykonaní práce pre DVS (pracovno-právny vzťah)</t>
  </si>
  <si>
    <t>Dobrovoľník v dohode o výkone dobrovoľníckej činnosti pre DVS</t>
  </si>
  <si>
    <t>V prípade osôb s rôznym vzťahom k DVS, vyúčtovateľ vyplní Tabuľku pre každú takúto osobu samostatne</t>
  </si>
  <si>
    <t>Typ vzťahu ku DVS</t>
  </si>
  <si>
    <t>Počet členov výpravy s identickým vzťahom ku DVS ako uvedená osoba:</t>
  </si>
  <si>
    <t>Cestovné náhrady (01.09.2024): 5-12h: 8,30,-€, nad 12-18h: 12,30,-€, nad 18-24h: 18,40,-€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</si>
</sst>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164" formatCode="_-* #,##0.00\ _€_-;\-* #,##0.00\ _€_-;_-* &quot;-&quot;??\ _€_-;_-@_-"/>
    <numFmt numFmtId="165" formatCode="d/m/yy;@"/>
    <numFmt numFmtId="166" formatCode="h:mm;@"/>
    <numFmt numFmtId="167" formatCode="_ [$CHF-100C]\ * #,##0.00_ ;_ [$CHF-100C]\ * \-#,##0.00_ ;_ [$CHF-100C]\ * &quot;-&quot;??_ ;_ @_ "/>
    <numFmt numFmtId="168" formatCode="#,##0.00\ _€"/>
    <numFmt numFmtId="169" formatCode="_-* #,##0.00\ [$€-1]_-;\-* #,##0.00\ [$€-1]_-;_-* &quot;-&quot;??\ [$€-1]_-;_-@_-"/>
    <numFmt numFmtId="170" formatCode="_-* #,##0.000\ _€_-;\-* #,##0.000\ _€_-;_-* &quot;-&quot;??\ _€_-;_-@_-"/>
    <numFmt numFmtId="171" formatCode="0.000"/>
    <numFmt numFmtId="172" formatCode="#,##0.00\ [$€-1];\-#,##0.00\ [$€-1]"/>
  </numFmts>
  <fonts count="6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.9"/>
      <color rgb="FF3D4449"/>
      <name val="Inherit"/>
    </font>
    <font>
      <sz val="13"/>
      <color rgb="FF7F888F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3.75"/>
      <color rgb="FF3D4449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Work Sans"/>
      <charset val="238"/>
    </font>
    <font>
      <b/>
      <sz val="11"/>
      <color theme="1"/>
      <name val="Work Sans"/>
      <charset val="238"/>
    </font>
    <font>
      <b/>
      <sz val="16"/>
      <color rgb="FF1D5A93"/>
      <name val="Work Sans"/>
      <charset val="238"/>
    </font>
    <font>
      <sz val="11"/>
      <name val="Work Sans"/>
      <charset val="238"/>
    </font>
    <font>
      <i/>
      <sz val="10"/>
      <color theme="1"/>
      <name val="Work Sans"/>
      <charset val="238"/>
    </font>
    <font>
      <sz val="10"/>
      <color theme="1"/>
      <name val="Work Sans"/>
      <charset val="238"/>
    </font>
    <font>
      <sz val="9"/>
      <color theme="1"/>
      <name val="Work Sans"/>
      <charset val="238"/>
    </font>
    <font>
      <b/>
      <sz val="8"/>
      <color theme="1"/>
      <name val="Work Sans"/>
      <charset val="238"/>
    </font>
    <font>
      <b/>
      <sz val="11"/>
      <color rgb="FFC00000"/>
      <name val="Work Sans"/>
      <charset val="238"/>
    </font>
    <font>
      <b/>
      <i/>
      <sz val="8"/>
      <color theme="0"/>
      <name val="Work Sans"/>
      <charset val="238"/>
    </font>
    <font>
      <b/>
      <sz val="10"/>
      <color theme="1"/>
      <name val="Work Sans"/>
      <charset val="238"/>
    </font>
    <font>
      <sz val="10"/>
      <color rgb="FF000000"/>
      <name val="Work sans"/>
      <charset val="238"/>
    </font>
    <font>
      <sz val="8"/>
      <color theme="1"/>
      <name val="Work sans"/>
      <charset val="238"/>
    </font>
    <font>
      <i/>
      <sz val="8"/>
      <color theme="1" tint="0.499984740745262"/>
      <name val="Work sans"/>
      <charset val="238"/>
    </font>
    <font>
      <b/>
      <sz val="10"/>
      <color rgb="FFC00000"/>
      <name val="Work sans"/>
      <charset val="238"/>
    </font>
    <font>
      <b/>
      <sz val="10"/>
      <color rgb="FFFF0000"/>
      <name val="Work sans"/>
      <charset val="238"/>
    </font>
    <font>
      <b/>
      <sz val="11"/>
      <color theme="9" tint="-0.249977111117893"/>
      <name val="Work sans"/>
      <charset val="238"/>
    </font>
    <font>
      <b/>
      <sz val="10"/>
      <name val="Work sans"/>
      <charset val="238"/>
    </font>
    <font>
      <i/>
      <sz val="9"/>
      <color theme="1"/>
      <name val="Work sans"/>
      <charset val="238"/>
    </font>
    <font>
      <sz val="10"/>
      <name val="Work Sans"/>
      <charset val="238"/>
    </font>
    <font>
      <b/>
      <sz val="12"/>
      <color theme="1"/>
      <name val="Work Sans"/>
      <charset val="238"/>
    </font>
    <font>
      <i/>
      <sz val="11"/>
      <color theme="1" tint="0.499984740745262"/>
      <name val="Work Sans"/>
      <charset val="238"/>
    </font>
    <font>
      <b/>
      <sz val="11"/>
      <name val="Work Sans"/>
      <charset val="238"/>
    </font>
    <font>
      <b/>
      <sz val="14"/>
      <color rgb="FFC00000"/>
      <name val="Work Sans"/>
      <charset val="238"/>
    </font>
    <font>
      <b/>
      <sz val="14"/>
      <color theme="9" tint="0.39997558519241921"/>
      <name val="Work Sans"/>
      <charset val="238"/>
    </font>
    <font>
      <i/>
      <sz val="11"/>
      <color theme="1"/>
      <name val="Work Sans"/>
      <charset val="238"/>
    </font>
    <font>
      <b/>
      <sz val="9"/>
      <color theme="1"/>
      <name val="Work Sans"/>
      <charset val="238"/>
    </font>
    <font>
      <b/>
      <sz val="10"/>
      <color rgb="FF1D5A93"/>
      <name val="Work Sans"/>
      <charset val="238"/>
    </font>
    <font>
      <b/>
      <sz val="11"/>
      <color rgb="FF1D5A93"/>
      <name val="Work Sans"/>
      <charset val="238"/>
    </font>
    <font>
      <i/>
      <sz val="11"/>
      <color rgb="FFC00000"/>
      <name val="Work Sans"/>
      <charset val="238"/>
    </font>
    <font>
      <sz val="16"/>
      <color theme="1"/>
      <name val="Work Sans"/>
      <charset val="238"/>
    </font>
    <font>
      <i/>
      <sz val="11"/>
      <color rgb="FFFF0000"/>
      <name val="Work Sans"/>
      <charset val="238"/>
    </font>
    <font>
      <b/>
      <sz val="11"/>
      <color indexed="10"/>
      <name val="Work Sans"/>
      <charset val="238"/>
    </font>
    <font>
      <sz val="11"/>
      <color rgb="FF1D5A93"/>
      <name val="Work Sans"/>
      <charset val="238"/>
    </font>
    <font>
      <b/>
      <i/>
      <sz val="11"/>
      <color theme="0"/>
      <name val="Work Sans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E9F7"/>
        <bgColor indexed="64"/>
      </patternFill>
    </fill>
    <fill>
      <patternFill patternType="solid">
        <fgColor theme="8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tted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theme="0" tint="-0.14996795556505021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34998626667073579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medium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/>
      <right style="thick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</cellStyleXfs>
  <cellXfs count="495">
    <xf numFmtId="0" fontId="0" fillId="0" borderId="0" xfId="0"/>
    <xf numFmtId="0" fontId="0" fillId="2" borderId="0" xfId="0" applyFill="1"/>
    <xf numFmtId="0" fontId="1" fillId="2" borderId="0" xfId="0" applyFont="1" applyFill="1"/>
    <xf numFmtId="4" fontId="7" fillId="2" borderId="0" xfId="0" applyNumberFormat="1" applyFont="1" applyFill="1"/>
    <xf numFmtId="0" fontId="12" fillId="2" borderId="0" xfId="0" applyFont="1" applyFill="1"/>
    <xf numFmtId="0" fontId="15" fillId="2" borderId="6" xfId="0" applyFont="1" applyFill="1" applyBorder="1" applyAlignment="1">
      <alignment vertical="center" wrapText="1"/>
    </xf>
    <xf numFmtId="8" fontId="15" fillId="2" borderId="6" xfId="0" applyNumberFormat="1" applyFont="1" applyFill="1" applyBorder="1" applyAlignment="1">
      <alignment vertical="center" wrapText="1"/>
    </xf>
    <xf numFmtId="9" fontId="15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/>
    <xf numFmtId="167" fontId="0" fillId="5" borderId="31" xfId="0" applyNumberFormat="1" applyFill="1" applyBorder="1" applyAlignment="1">
      <alignment vertical="center"/>
    </xf>
    <xf numFmtId="167" fontId="0" fillId="5" borderId="32" xfId="0" applyNumberFormat="1" applyFill="1" applyBorder="1" applyAlignment="1">
      <alignment vertical="center"/>
    </xf>
    <xf numFmtId="0" fontId="0" fillId="5" borderId="0" xfId="0" applyFill="1" applyAlignment="1">
      <alignment horizontal="center"/>
    </xf>
    <xf numFmtId="4" fontId="21" fillId="5" borderId="64" xfId="0" applyNumberFormat="1" applyFont="1" applyFill="1" applyBorder="1" applyAlignment="1">
      <alignment horizontal="right" vertical="center"/>
    </xf>
    <xf numFmtId="4" fontId="21" fillId="5" borderId="0" xfId="0" applyNumberFormat="1" applyFont="1" applyFill="1" applyAlignment="1">
      <alignment horizontal="right" vertical="center"/>
    </xf>
    <xf numFmtId="167" fontId="0" fillId="5" borderId="0" xfId="0" applyNumberFormat="1" applyFill="1" applyAlignment="1">
      <alignment vertical="center"/>
    </xf>
    <xf numFmtId="167" fontId="0" fillId="5" borderId="30" xfId="0" applyNumberFormat="1" applyFill="1" applyBorder="1" applyAlignment="1">
      <alignment vertical="center"/>
    </xf>
    <xf numFmtId="169" fontId="1" fillId="5" borderId="30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horizontal="center" vertical="center"/>
    </xf>
    <xf numFmtId="0" fontId="0" fillId="5" borderId="30" xfId="0" applyFill="1" applyBorder="1" applyAlignment="1">
      <alignment vertical="center"/>
    </xf>
    <xf numFmtId="0" fontId="16" fillId="5" borderId="30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vertical="center"/>
    </xf>
    <xf numFmtId="0" fontId="18" fillId="5" borderId="30" xfId="0" applyFont="1" applyFill="1" applyBorder="1" applyAlignment="1">
      <alignment horizontal="center" vertical="center"/>
    </xf>
    <xf numFmtId="168" fontId="18" fillId="5" borderId="30" xfId="0" applyNumberFormat="1" applyFon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169" fontId="0" fillId="5" borderId="30" xfId="0" applyNumberForma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/>
    </xf>
    <xf numFmtId="168" fontId="19" fillId="5" borderId="30" xfId="0" applyNumberFormat="1" applyFont="1" applyFill="1" applyBorder="1" applyAlignment="1">
      <alignment horizontal="center" vertical="center"/>
    </xf>
    <xf numFmtId="164" fontId="20" fillId="5" borderId="30" xfId="0" applyNumberFormat="1" applyFont="1" applyFill="1" applyBorder="1" applyAlignment="1">
      <alignment horizontal="center" vertical="center"/>
    </xf>
    <xf numFmtId="169" fontId="20" fillId="5" borderId="30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6" borderId="0" xfId="0" applyFill="1"/>
    <xf numFmtId="0" fontId="2" fillId="6" borderId="0" xfId="0" applyFont="1" applyFill="1"/>
    <xf numFmtId="0" fontId="1" fillId="6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center"/>
    </xf>
    <xf numFmtId="0" fontId="0" fillId="7" borderId="0" xfId="0" applyFill="1"/>
    <xf numFmtId="0" fontId="25" fillId="5" borderId="0" xfId="0" applyFont="1" applyFill="1"/>
    <xf numFmtId="0" fontId="18" fillId="8" borderId="30" xfId="0" applyFont="1" applyFill="1" applyBorder="1" applyAlignment="1">
      <alignment horizontal="center" vertical="center"/>
    </xf>
    <xf numFmtId="14" fontId="18" fillId="8" borderId="30" xfId="0" applyNumberFormat="1" applyFont="1" applyFill="1" applyBorder="1" applyAlignment="1">
      <alignment horizontal="center" vertical="center"/>
    </xf>
    <xf numFmtId="3" fontId="21" fillId="8" borderId="30" xfId="0" applyNumberFormat="1" applyFont="1" applyFill="1" applyBorder="1" applyAlignment="1">
      <alignment horizontal="right" vertical="center"/>
    </xf>
    <xf numFmtId="170" fontId="0" fillId="8" borderId="30" xfId="0" applyNumberFormat="1" applyFill="1" applyBorder="1" applyAlignment="1">
      <alignment horizontal="center" vertical="center"/>
    </xf>
    <xf numFmtId="14" fontId="0" fillId="8" borderId="30" xfId="0" applyNumberForma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26" fillId="2" borderId="0" xfId="0" applyFont="1" applyFill="1"/>
    <xf numFmtId="0" fontId="3" fillId="6" borderId="0" xfId="0" applyFont="1" applyFill="1"/>
    <xf numFmtId="0" fontId="0" fillId="2" borderId="30" xfId="0" applyFill="1" applyBorder="1" applyAlignment="1">
      <alignment vertical="top"/>
    </xf>
    <xf numFmtId="0" fontId="27" fillId="2" borderId="0" xfId="0" applyFont="1" applyFill="1"/>
    <xf numFmtId="0" fontId="0" fillId="2" borderId="0" xfId="0" applyFill="1" applyAlignment="1">
      <alignment horizontal="left" vertical="top"/>
    </xf>
    <xf numFmtId="4" fontId="0" fillId="2" borderId="0" xfId="0" applyNumberFormat="1" applyFill="1" applyAlignment="1">
      <alignment horizontal="center"/>
    </xf>
    <xf numFmtId="0" fontId="13" fillId="4" borderId="0" xfId="0" applyFont="1" applyFill="1" applyAlignment="1">
      <alignment horizontal="right"/>
    </xf>
    <xf numFmtId="168" fontId="0" fillId="2" borderId="31" xfId="0" applyNumberFormat="1" applyFill="1" applyBorder="1" applyAlignment="1">
      <alignment vertical="top"/>
    </xf>
    <xf numFmtId="0" fontId="28" fillId="7" borderId="0" xfId="0" applyFont="1" applyFill="1"/>
    <xf numFmtId="0" fontId="28" fillId="7" borderId="0" xfId="0" applyFont="1" applyFill="1" applyAlignment="1">
      <alignment horizontal="center"/>
    </xf>
    <xf numFmtId="4" fontId="29" fillId="7" borderId="0" xfId="0" applyNumberFormat="1" applyFont="1" applyFill="1" applyAlignment="1">
      <alignment horizontal="right" vertical="center"/>
    </xf>
    <xf numFmtId="0" fontId="30" fillId="7" borderId="0" xfId="0" applyFont="1" applyFill="1"/>
    <xf numFmtId="0" fontId="10" fillId="3" borderId="0" xfId="0" applyFont="1" applyFill="1" applyAlignment="1">
      <alignment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168" fontId="0" fillId="2" borderId="0" xfId="0" applyNumberFormat="1" applyFill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0" fontId="11" fillId="0" borderId="0" xfId="1" applyFill="1" applyBorder="1"/>
    <xf numFmtId="0" fontId="0" fillId="0" borderId="0" xfId="0" applyAlignment="1">
      <alignment horizontal="center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31" fillId="2" borderId="0" xfId="0" applyFont="1" applyFill="1"/>
    <xf numFmtId="0" fontId="36" fillId="2" borderId="0" xfId="0" applyFont="1" applyFill="1" applyAlignment="1">
      <alignment vertical="center"/>
    </xf>
    <xf numFmtId="0" fontId="40" fillId="9" borderId="0" xfId="0" applyFont="1" applyFill="1" applyAlignment="1">
      <alignment horizontal="right"/>
    </xf>
    <xf numFmtId="0" fontId="36" fillId="0" borderId="0" xfId="0" applyFont="1" applyAlignment="1">
      <alignment vertical="center"/>
    </xf>
    <xf numFmtId="0" fontId="50" fillId="2" borderId="0" xfId="0" applyFont="1" applyFill="1" applyAlignment="1">
      <alignment horizontal="left" vertical="center" wrapText="1"/>
    </xf>
    <xf numFmtId="0" fontId="50" fillId="2" borderId="0" xfId="3" applyFont="1" applyFill="1" applyAlignment="1">
      <alignment vertical="center"/>
    </xf>
    <xf numFmtId="0" fontId="50" fillId="2" borderId="35" xfId="3" applyFont="1" applyFill="1" applyBorder="1" applyAlignment="1" applyProtection="1">
      <alignment vertical="center"/>
      <protection hidden="1"/>
    </xf>
    <xf numFmtId="0" fontId="50" fillId="2" borderId="36" xfId="3" applyFont="1" applyFill="1" applyBorder="1" applyAlignment="1" applyProtection="1">
      <alignment vertical="center"/>
      <protection hidden="1"/>
    </xf>
    <xf numFmtId="0" fontId="50" fillId="2" borderId="0" xfId="3" applyFont="1" applyFill="1" applyAlignment="1" applyProtection="1">
      <alignment vertical="center"/>
      <protection hidden="1"/>
    </xf>
    <xf numFmtId="14" fontId="50" fillId="0" borderId="71" xfId="0" applyNumberFormat="1" applyFont="1" applyBorder="1" applyAlignment="1" applyProtection="1">
      <alignment horizontal="center" vertical="center"/>
      <protection locked="0"/>
    </xf>
    <xf numFmtId="166" fontId="50" fillId="0" borderId="58" xfId="0" applyNumberFormat="1" applyFont="1" applyBorder="1" applyAlignment="1" applyProtection="1">
      <alignment horizontal="center" vertical="center"/>
      <protection locked="0"/>
    </xf>
    <xf numFmtId="166" fontId="50" fillId="0" borderId="82" xfId="0" applyNumberFormat="1" applyFont="1" applyBorder="1" applyAlignment="1" applyProtection="1">
      <alignment horizontal="center" vertical="center"/>
      <protection locked="0"/>
    </xf>
    <xf numFmtId="2" fontId="50" fillId="0" borderId="33" xfId="3" applyNumberFormat="1" applyFont="1" applyBorder="1" applyAlignment="1" applyProtection="1">
      <alignment horizontal="center" vertical="center"/>
      <protection locked="0"/>
    </xf>
    <xf numFmtId="2" fontId="50" fillId="0" borderId="72" xfId="3" applyNumberFormat="1" applyFont="1" applyBorder="1" applyAlignment="1" applyProtection="1">
      <alignment horizontal="center" vertical="center"/>
      <protection locked="0"/>
    </xf>
    <xf numFmtId="2" fontId="50" fillId="0" borderId="70" xfId="3" applyNumberFormat="1" applyFont="1" applyBorder="1" applyAlignment="1" applyProtection="1">
      <alignment horizontal="center" vertical="center"/>
      <protection locked="0"/>
    </xf>
    <xf numFmtId="169" fontId="58" fillId="10" borderId="37" xfId="3" applyNumberFormat="1" applyFont="1" applyFill="1" applyBorder="1" applyAlignment="1">
      <alignment horizontal="center" vertical="center"/>
    </xf>
    <xf numFmtId="3" fontId="50" fillId="0" borderId="58" xfId="3" applyNumberFormat="1" applyFont="1" applyBorder="1" applyAlignment="1" applyProtection="1">
      <alignment horizontal="center" vertical="center"/>
      <protection locked="0"/>
    </xf>
    <xf numFmtId="169" fontId="58" fillId="10" borderId="83" xfId="3" applyNumberFormat="1" applyFont="1" applyFill="1" applyBorder="1" applyAlignment="1">
      <alignment horizontal="right" vertical="center"/>
    </xf>
    <xf numFmtId="0" fontId="48" fillId="2" borderId="0" xfId="3" applyFont="1" applyFill="1" applyAlignment="1">
      <alignment vertical="center"/>
    </xf>
    <xf numFmtId="20" fontId="48" fillId="2" borderId="37" xfId="3" applyNumberFormat="1" applyFont="1" applyFill="1" applyBorder="1" applyAlignment="1" applyProtection="1">
      <alignment vertical="center"/>
      <protection hidden="1"/>
    </xf>
    <xf numFmtId="20" fontId="50" fillId="2" borderId="0" xfId="3" applyNumberFormat="1" applyFont="1" applyFill="1" applyAlignment="1" applyProtection="1">
      <alignment vertical="center"/>
      <protection hidden="1"/>
    </xf>
    <xf numFmtId="0" fontId="50" fillId="2" borderId="38" xfId="3" applyFont="1" applyFill="1" applyBorder="1" applyAlignment="1" applyProtection="1">
      <alignment vertical="center"/>
      <protection hidden="1"/>
    </xf>
    <xf numFmtId="9" fontId="50" fillId="2" borderId="37" xfId="2" applyFont="1" applyFill="1" applyBorder="1" applyAlignment="1" applyProtection="1">
      <alignment vertical="center"/>
      <protection hidden="1"/>
    </xf>
    <xf numFmtId="9" fontId="50" fillId="2" borderId="0" xfId="2" applyFont="1" applyFill="1" applyBorder="1" applyAlignment="1" applyProtection="1">
      <alignment vertical="center"/>
      <protection hidden="1"/>
    </xf>
    <xf numFmtId="9" fontId="50" fillId="2" borderId="0" xfId="3" applyNumberFormat="1" applyFont="1" applyFill="1" applyAlignment="1" applyProtection="1">
      <alignment vertical="center"/>
      <protection hidden="1"/>
    </xf>
    <xf numFmtId="9" fontId="50" fillId="2" borderId="0" xfId="3" applyNumberFormat="1" applyFont="1" applyFill="1" applyAlignment="1">
      <alignment vertical="center"/>
    </xf>
    <xf numFmtId="14" fontId="50" fillId="0" borderId="70" xfId="0" applyNumberFormat="1" applyFont="1" applyBorder="1" applyAlignment="1" applyProtection="1">
      <alignment horizontal="center" vertical="center"/>
      <protection locked="0"/>
    </xf>
    <xf numFmtId="166" fontId="50" fillId="0" borderId="84" xfId="0" applyNumberFormat="1" applyFont="1" applyBorder="1" applyAlignment="1" applyProtection="1">
      <alignment horizontal="center" vertical="center"/>
      <protection locked="0"/>
    </xf>
    <xf numFmtId="166" fontId="50" fillId="0" borderId="83" xfId="0" applyNumberFormat="1" applyFont="1" applyBorder="1" applyAlignment="1" applyProtection="1">
      <alignment horizontal="center" vertical="center"/>
      <protection locked="0"/>
    </xf>
    <xf numFmtId="169" fontId="58" fillId="10" borderId="77" xfId="3" applyNumberFormat="1" applyFont="1" applyFill="1" applyBorder="1" applyAlignment="1">
      <alignment horizontal="center" vertical="center"/>
    </xf>
    <xf numFmtId="3" fontId="50" fillId="0" borderId="43" xfId="3" applyNumberFormat="1" applyFont="1" applyBorder="1" applyAlignment="1" applyProtection="1">
      <alignment horizontal="center" vertical="center"/>
      <protection locked="0"/>
    </xf>
    <xf numFmtId="2" fontId="50" fillId="0" borderId="45" xfId="3" applyNumberFormat="1" applyFont="1" applyBorder="1" applyAlignment="1" applyProtection="1">
      <alignment horizontal="center" vertical="center"/>
      <protection locked="0"/>
    </xf>
    <xf numFmtId="2" fontId="50" fillId="0" borderId="74" xfId="3" applyNumberFormat="1" applyFont="1" applyBorder="1" applyAlignment="1" applyProtection="1">
      <alignment horizontal="center" vertical="center"/>
      <protection locked="0"/>
    </xf>
    <xf numFmtId="0" fontId="48" fillId="2" borderId="37" xfId="3" applyFont="1" applyFill="1" applyBorder="1" applyAlignment="1" applyProtection="1">
      <alignment vertical="center"/>
      <protection hidden="1"/>
    </xf>
    <xf numFmtId="2" fontId="50" fillId="0" borderId="64" xfId="3" applyNumberFormat="1" applyFont="1" applyBorder="1" applyAlignment="1" applyProtection="1">
      <alignment horizontal="center" vertical="center"/>
      <protection locked="0"/>
    </xf>
    <xf numFmtId="2" fontId="48" fillId="0" borderId="74" xfId="3" applyNumberFormat="1" applyFont="1" applyBorder="1" applyAlignment="1" applyProtection="1">
      <alignment horizontal="center" vertical="center"/>
      <protection locked="0"/>
    </xf>
    <xf numFmtId="2" fontId="48" fillId="0" borderId="70" xfId="3" applyNumberFormat="1" applyFont="1" applyBorder="1" applyAlignment="1" applyProtection="1">
      <alignment horizontal="center" vertical="center"/>
      <protection locked="0"/>
    </xf>
    <xf numFmtId="14" fontId="50" fillId="0" borderId="66" xfId="0" applyNumberFormat="1" applyFont="1" applyBorder="1" applyAlignment="1" applyProtection="1">
      <alignment horizontal="center" vertical="center"/>
      <protection locked="0"/>
    </xf>
    <xf numFmtId="166" fontId="50" fillId="0" borderId="85" xfId="0" applyNumberFormat="1" applyFont="1" applyBorder="1" applyAlignment="1" applyProtection="1">
      <alignment horizontal="center" vertical="center"/>
      <protection locked="0"/>
    </xf>
    <xf numFmtId="166" fontId="50" fillId="0" borderId="49" xfId="0" applyNumberFormat="1" applyFont="1" applyBorder="1" applyAlignment="1" applyProtection="1">
      <alignment horizontal="center" vertical="center"/>
      <protection locked="0"/>
    </xf>
    <xf numFmtId="2" fontId="50" fillId="0" borderId="76" xfId="3" applyNumberFormat="1" applyFont="1" applyBorder="1" applyAlignment="1" applyProtection="1">
      <alignment horizontal="center" vertical="center"/>
      <protection locked="0"/>
    </xf>
    <xf numFmtId="2" fontId="50" fillId="0" borderId="77" xfId="3" applyNumberFormat="1" applyFont="1" applyBorder="1" applyAlignment="1" applyProtection="1">
      <alignment horizontal="center" vertical="center"/>
      <protection locked="0"/>
    </xf>
    <xf numFmtId="2" fontId="48" fillId="0" borderId="75" xfId="3" applyNumberFormat="1" applyFont="1" applyBorder="1" applyAlignment="1" applyProtection="1">
      <alignment horizontal="center" vertical="center"/>
      <protection locked="0"/>
    </xf>
    <xf numFmtId="3" fontId="50" fillId="0" borderId="55" xfId="3" applyNumberFormat="1" applyFont="1" applyBorder="1" applyAlignment="1" applyProtection="1">
      <alignment horizontal="center" vertical="center"/>
      <protection locked="0"/>
    </xf>
    <xf numFmtId="0" fontId="48" fillId="2" borderId="47" xfId="3" applyFont="1" applyFill="1" applyBorder="1" applyAlignment="1" applyProtection="1">
      <alignment vertical="center"/>
      <protection hidden="1"/>
    </xf>
    <xf numFmtId="0" fontId="50" fillId="2" borderId="48" xfId="3" applyFont="1" applyFill="1" applyBorder="1" applyAlignment="1" applyProtection="1">
      <alignment vertical="center"/>
      <protection hidden="1"/>
    </xf>
    <xf numFmtId="169" fontId="45" fillId="10" borderId="68" xfId="3" applyNumberFormat="1" applyFont="1" applyFill="1" applyBorder="1" applyAlignment="1">
      <alignment horizontal="right" vertical="center"/>
    </xf>
    <xf numFmtId="2" fontId="48" fillId="2" borderId="0" xfId="3" applyNumberFormat="1" applyFont="1" applyFill="1" applyAlignment="1">
      <alignment vertical="center"/>
    </xf>
    <xf numFmtId="2" fontId="50" fillId="2" borderId="0" xfId="3" applyNumberFormat="1" applyFont="1" applyFill="1" applyAlignment="1">
      <alignment vertical="center"/>
    </xf>
    <xf numFmtId="0" fontId="50" fillId="2" borderId="0" xfId="0" applyFont="1" applyFill="1" applyAlignment="1" applyProtection="1">
      <alignment vertical="center"/>
      <protection locked="0"/>
    </xf>
    <xf numFmtId="4" fontId="36" fillId="2" borderId="0" xfId="0" applyNumberFormat="1" applyFont="1" applyFill="1" applyAlignment="1">
      <alignment vertical="center"/>
    </xf>
    <xf numFmtId="0" fontId="59" fillId="10" borderId="67" xfId="0" applyFont="1" applyFill="1" applyBorder="1" applyAlignment="1" applyProtection="1">
      <alignment horizontal="center" vertical="center" wrapText="1"/>
      <protection locked="0"/>
    </xf>
    <xf numFmtId="0" fontId="59" fillId="10" borderId="68" xfId="3" applyFont="1" applyFill="1" applyBorder="1" applyAlignment="1" applyProtection="1">
      <alignment horizontal="center" vertical="center"/>
      <protection locked="0"/>
    </xf>
    <xf numFmtId="0" fontId="59" fillId="10" borderId="67" xfId="3" applyFont="1" applyFill="1" applyBorder="1" applyAlignment="1" applyProtection="1">
      <alignment horizontal="center" vertical="center"/>
      <protection locked="0"/>
    </xf>
    <xf numFmtId="0" fontId="59" fillId="10" borderId="69" xfId="3" applyFont="1" applyFill="1" applyBorder="1" applyAlignment="1" applyProtection="1">
      <alignment horizontal="center" vertical="center" wrapText="1"/>
      <protection locked="0"/>
    </xf>
    <xf numFmtId="2" fontId="59" fillId="10" borderId="67" xfId="3" applyNumberFormat="1" applyFont="1" applyFill="1" applyBorder="1" applyAlignment="1" applyProtection="1">
      <alignment horizontal="center" vertical="center"/>
      <protection locked="0"/>
    </xf>
    <xf numFmtId="169" fontId="34" fillId="2" borderId="30" xfId="0" applyNumberFormat="1" applyFont="1" applyFill="1" applyBorder="1" applyAlignment="1" applyProtection="1">
      <alignment vertical="center"/>
      <protection locked="0"/>
    </xf>
    <xf numFmtId="0" fontId="50" fillId="2" borderId="0" xfId="0" applyFont="1" applyFill="1" applyProtection="1">
      <protection locked="0"/>
    </xf>
    <xf numFmtId="0" fontId="48" fillId="2" borderId="0" xfId="0" applyFont="1" applyFill="1" applyProtection="1">
      <protection locked="0"/>
    </xf>
    <xf numFmtId="0" fontId="50" fillId="2" borderId="34" xfId="0" applyFont="1" applyFill="1" applyBorder="1" applyProtection="1">
      <protection locked="0"/>
    </xf>
    <xf numFmtId="0" fontId="50" fillId="2" borderId="35" xfId="0" applyFont="1" applyFill="1" applyBorder="1" applyProtection="1">
      <protection locked="0"/>
    </xf>
    <xf numFmtId="9" fontId="50" fillId="2" borderId="37" xfId="2" applyFont="1" applyFill="1" applyBorder="1" applyProtection="1"/>
    <xf numFmtId="9" fontId="50" fillId="2" borderId="0" xfId="2" applyFont="1" applyFill="1" applyBorder="1" applyProtection="1"/>
    <xf numFmtId="2" fontId="48" fillId="2" borderId="0" xfId="0" applyNumberFormat="1" applyFont="1" applyFill="1" applyProtection="1">
      <protection locked="0"/>
    </xf>
    <xf numFmtId="2" fontId="50" fillId="2" borderId="0" xfId="0" applyNumberFormat="1" applyFont="1" applyFill="1" applyProtection="1">
      <protection locked="0"/>
    </xf>
    <xf numFmtId="0" fontId="34" fillId="2" borderId="0" xfId="0" applyFont="1" applyFill="1" applyProtection="1">
      <protection locked="0"/>
    </xf>
    <xf numFmtId="0" fontId="53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14" fontId="53" fillId="2" borderId="0" xfId="0" applyNumberFormat="1" applyFont="1" applyFill="1" applyProtection="1">
      <protection locked="0"/>
    </xf>
    <xf numFmtId="0" fontId="34" fillId="2" borderId="0" xfId="0" applyFont="1" applyFill="1" applyAlignment="1" applyProtection="1">
      <alignment horizontal="center"/>
      <protection locked="0"/>
    </xf>
    <xf numFmtId="20" fontId="34" fillId="2" borderId="0" xfId="0" applyNumberFormat="1" applyFont="1" applyFill="1" applyAlignment="1" applyProtection="1">
      <alignment horizontal="center"/>
      <protection locked="0"/>
    </xf>
    <xf numFmtId="0" fontId="53" fillId="0" borderId="0" xfId="0" applyFont="1" applyProtection="1">
      <protection locked="0"/>
    </xf>
    <xf numFmtId="14" fontId="53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20" fontId="34" fillId="0" borderId="0" xfId="0" applyNumberFormat="1" applyFont="1" applyAlignment="1" applyProtection="1">
      <alignment horizontal="center"/>
      <protection locked="0"/>
    </xf>
    <xf numFmtId="10" fontId="34" fillId="0" borderId="0" xfId="0" applyNumberFormat="1" applyFont="1" applyProtection="1">
      <protection locked="0"/>
    </xf>
    <xf numFmtId="2" fontId="53" fillId="0" borderId="0" xfId="0" applyNumberFormat="1" applyFont="1" applyProtection="1">
      <protection locked="0"/>
    </xf>
    <xf numFmtId="0" fontId="34" fillId="0" borderId="0" xfId="0" applyFont="1" applyProtection="1">
      <protection locked="0"/>
    </xf>
    <xf numFmtId="14" fontId="34" fillId="0" borderId="87" xfId="0" applyNumberFormat="1" applyFont="1" applyBorder="1" applyAlignment="1" applyProtection="1">
      <alignment horizontal="center" vertical="center"/>
      <protection locked="0"/>
    </xf>
    <xf numFmtId="166" fontId="34" fillId="0" borderId="87" xfId="0" applyNumberFormat="1" applyFont="1" applyBorder="1" applyAlignment="1" applyProtection="1">
      <alignment horizontal="right"/>
      <protection locked="0"/>
    </xf>
    <xf numFmtId="2" fontId="34" fillId="0" borderId="87" xfId="0" applyNumberFormat="1" applyFont="1" applyBorder="1" applyAlignment="1" applyProtection="1">
      <alignment horizontal="center"/>
      <protection locked="0"/>
    </xf>
    <xf numFmtId="2" fontId="34" fillId="0" borderId="88" xfId="0" applyNumberFormat="1" applyFont="1" applyBorder="1" applyAlignment="1" applyProtection="1">
      <alignment horizontal="center"/>
      <protection locked="0"/>
    </xf>
    <xf numFmtId="3" fontId="34" fillId="0" borderId="71" xfId="3" applyNumberFormat="1" applyFont="1" applyBorder="1" applyAlignment="1" applyProtection="1">
      <alignment horizontal="center" vertical="center"/>
      <protection locked="0"/>
    </xf>
    <xf numFmtId="14" fontId="34" fillId="0" borderId="30" xfId="0" applyNumberFormat="1" applyFont="1" applyBorder="1" applyAlignment="1" applyProtection="1">
      <alignment horizontal="center" vertical="center"/>
      <protection locked="0"/>
    </xf>
    <xf numFmtId="166" fontId="34" fillId="0" borderId="30" xfId="0" applyNumberFormat="1" applyFont="1" applyBorder="1" applyAlignment="1" applyProtection="1">
      <alignment horizontal="right"/>
      <protection locked="0"/>
    </xf>
    <xf numFmtId="2" fontId="34" fillId="0" borderId="30" xfId="0" applyNumberFormat="1" applyFont="1" applyBorder="1" applyAlignment="1" applyProtection="1">
      <alignment horizontal="center"/>
      <protection locked="0"/>
    </xf>
    <xf numFmtId="2" fontId="34" fillId="0" borderId="31" xfId="0" applyNumberFormat="1" applyFont="1" applyBorder="1" applyAlignment="1" applyProtection="1">
      <alignment horizontal="center"/>
      <protection locked="0"/>
    </xf>
    <xf numFmtId="3" fontId="34" fillId="0" borderId="74" xfId="3" applyNumberFormat="1" applyFont="1" applyBorder="1" applyAlignment="1" applyProtection="1">
      <alignment horizontal="center" vertical="center"/>
      <protection locked="0"/>
    </xf>
    <xf numFmtId="14" fontId="34" fillId="0" borderId="96" xfId="0" applyNumberFormat="1" applyFont="1" applyBorder="1" applyAlignment="1" applyProtection="1">
      <alignment horizontal="center" vertical="center"/>
      <protection locked="0"/>
    </xf>
    <xf numFmtId="166" fontId="34" fillId="0" borderId="96" xfId="0" applyNumberFormat="1" applyFont="1" applyBorder="1" applyAlignment="1" applyProtection="1">
      <alignment horizontal="right"/>
      <protection locked="0"/>
    </xf>
    <xf numFmtId="2" fontId="34" fillId="0" borderId="96" xfId="0" applyNumberFormat="1" applyFont="1" applyBorder="1" applyAlignment="1" applyProtection="1">
      <alignment horizontal="center"/>
      <protection locked="0"/>
    </xf>
    <xf numFmtId="2" fontId="34" fillId="0" borderId="94" xfId="0" applyNumberFormat="1" applyFont="1" applyBorder="1" applyAlignment="1" applyProtection="1">
      <alignment horizontal="center"/>
      <protection locked="0"/>
    </xf>
    <xf numFmtId="3" fontId="34" fillId="0" borderId="78" xfId="3" applyNumberFormat="1" applyFont="1" applyBorder="1" applyAlignment="1" applyProtection="1">
      <alignment horizontal="center" vertical="center"/>
      <protection locked="0"/>
    </xf>
    <xf numFmtId="171" fontId="53" fillId="5" borderId="71" xfId="0" applyNumberFormat="1" applyFont="1" applyFill="1" applyBorder="1" applyAlignment="1" applyProtection="1">
      <alignment horizontal="right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31" fillId="2" borderId="34" xfId="0" applyFont="1" applyFill="1" applyBorder="1" applyProtection="1">
      <protection locked="0"/>
    </xf>
    <xf numFmtId="0" fontId="31" fillId="2" borderId="35" xfId="0" applyFont="1" applyFill="1" applyBorder="1" applyProtection="1">
      <protection locked="0"/>
    </xf>
    <xf numFmtId="0" fontId="36" fillId="2" borderId="35" xfId="0" applyFont="1" applyFill="1" applyBorder="1" applyProtection="1">
      <protection locked="0"/>
    </xf>
    <xf numFmtId="0" fontId="36" fillId="2" borderId="36" xfId="0" applyFont="1" applyFill="1" applyBorder="1" applyProtection="1">
      <protection locked="0"/>
    </xf>
    <xf numFmtId="0" fontId="32" fillId="2" borderId="0" xfId="0" applyFont="1" applyFill="1" applyProtection="1">
      <protection locked="0"/>
    </xf>
    <xf numFmtId="0" fontId="31" fillId="2" borderId="0" xfId="0" applyFont="1" applyFill="1" applyProtection="1">
      <protection locked="0"/>
    </xf>
    <xf numFmtId="0" fontId="41" fillId="2" borderId="0" xfId="0" applyFont="1" applyFill="1" applyProtection="1">
      <protection locked="0"/>
    </xf>
    <xf numFmtId="0" fontId="31" fillId="2" borderId="38" xfId="0" applyFont="1" applyFill="1" applyBorder="1" applyProtection="1">
      <protection locked="0"/>
    </xf>
    <xf numFmtId="0" fontId="32" fillId="2" borderId="37" xfId="0" applyFont="1" applyFill="1" applyBorder="1"/>
    <xf numFmtId="0" fontId="32" fillId="2" borderId="0" xfId="0" applyFont="1" applyFill="1"/>
    <xf numFmtId="0" fontId="36" fillId="2" borderId="0" xfId="0" applyFont="1" applyFill="1" applyAlignment="1">
      <alignment horizontal="right"/>
    </xf>
    <xf numFmtId="0" fontId="52" fillId="2" borderId="0" xfId="0" applyFont="1" applyFill="1"/>
    <xf numFmtId="0" fontId="41" fillId="2" borderId="0" xfId="0" applyFont="1" applyFill="1"/>
    <xf numFmtId="0" fontId="41" fillId="2" borderId="38" xfId="0" applyFont="1" applyFill="1" applyBorder="1"/>
    <xf numFmtId="0" fontId="53" fillId="2" borderId="37" xfId="0" applyFont="1" applyFill="1" applyBorder="1"/>
    <xf numFmtId="0" fontId="44" fillId="2" borderId="0" xfId="0" applyFont="1" applyFill="1"/>
    <xf numFmtId="0" fontId="31" fillId="2" borderId="38" xfId="0" applyFont="1" applyFill="1" applyBorder="1"/>
    <xf numFmtId="0" fontId="31" fillId="2" borderId="37" xfId="0" applyFont="1" applyFill="1" applyBorder="1"/>
    <xf numFmtId="0" fontId="32" fillId="2" borderId="0" xfId="0" applyFont="1" applyFill="1" applyAlignment="1">
      <alignment horizontal="right"/>
    </xf>
    <xf numFmtId="0" fontId="32" fillId="2" borderId="37" xfId="0" applyFont="1" applyFill="1" applyBorder="1" applyAlignment="1" applyProtection="1">
      <alignment horizontal="center"/>
      <protection locked="0"/>
    </xf>
    <xf numFmtId="0" fontId="32" fillId="2" borderId="0" xfId="0" applyFont="1" applyFill="1" applyAlignment="1" applyProtection="1">
      <alignment horizontal="center"/>
      <protection locked="0"/>
    </xf>
    <xf numFmtId="0" fontId="47" fillId="2" borderId="0" xfId="0" applyFont="1" applyFill="1" applyProtection="1">
      <protection locked="0"/>
    </xf>
    <xf numFmtId="0" fontId="31" fillId="2" borderId="33" xfId="0" applyFont="1" applyFill="1" applyBorder="1" applyProtection="1">
      <protection locked="0"/>
    </xf>
    <xf numFmtId="0" fontId="31" fillId="2" borderId="48" xfId="0" applyFont="1" applyFill="1" applyBorder="1" applyProtection="1">
      <protection locked="0"/>
    </xf>
    <xf numFmtId="0" fontId="31" fillId="2" borderId="49" xfId="0" applyFont="1" applyFill="1" applyBorder="1" applyProtection="1">
      <protection locked="0"/>
    </xf>
    <xf numFmtId="0" fontId="40" fillId="9" borderId="0" xfId="0" applyFont="1" applyFill="1" applyAlignment="1" applyProtection="1">
      <alignment horizontal="right"/>
      <protection locked="0"/>
    </xf>
    <xf numFmtId="0" fontId="41" fillId="2" borderId="77" xfId="0" applyFont="1" applyFill="1" applyBorder="1" applyProtection="1">
      <protection locked="0"/>
    </xf>
    <xf numFmtId="0" fontId="36" fillId="2" borderId="76" xfId="0" applyFont="1" applyFill="1" applyBorder="1" applyProtection="1">
      <protection locked="0"/>
    </xf>
    <xf numFmtId="0" fontId="41" fillId="2" borderId="76" xfId="0" applyFont="1" applyFill="1" applyBorder="1" applyProtection="1">
      <protection locked="0"/>
    </xf>
    <xf numFmtId="0" fontId="36" fillId="2" borderId="98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vertical="center"/>
      <protection locked="0"/>
    </xf>
    <xf numFmtId="0" fontId="36" fillId="2" borderId="40" xfId="0" applyFont="1" applyFill="1" applyBorder="1" applyAlignment="1" applyProtection="1">
      <alignment vertical="center"/>
      <protection locked="0"/>
    </xf>
    <xf numFmtId="0" fontId="41" fillId="2" borderId="37" xfId="0" applyFont="1" applyFill="1" applyBorder="1" applyProtection="1">
      <protection locked="0"/>
    </xf>
    <xf numFmtId="0" fontId="36" fillId="2" borderId="0" xfId="0" applyFont="1" applyFill="1" applyProtection="1">
      <protection locked="0"/>
    </xf>
    <xf numFmtId="0" fontId="36" fillId="2" borderId="38" xfId="0" applyFont="1" applyFill="1" applyBorder="1" applyProtection="1">
      <protection locked="0"/>
    </xf>
    <xf numFmtId="0" fontId="36" fillId="2" borderId="102" xfId="0" applyFont="1" applyFill="1" applyBorder="1" applyAlignment="1" applyProtection="1">
      <alignment horizontal="center" vertical="center"/>
      <protection locked="0"/>
    </xf>
    <xf numFmtId="0" fontId="41" fillId="2" borderId="41" xfId="0" applyFont="1" applyFill="1" applyBorder="1" applyAlignment="1" applyProtection="1">
      <alignment horizontal="center" vertical="center"/>
      <protection locked="0"/>
    </xf>
    <xf numFmtId="0" fontId="41" fillId="2" borderId="7" xfId="0" applyFont="1" applyFill="1" applyBorder="1" applyAlignment="1" applyProtection="1">
      <alignment horizontal="center" vertical="center"/>
      <protection locked="0"/>
    </xf>
    <xf numFmtId="165" fontId="37" fillId="2" borderId="43" xfId="0" applyNumberFormat="1" applyFont="1" applyFill="1" applyBorder="1" applyAlignment="1" applyProtection="1">
      <alignment horizontal="center" vertical="center"/>
      <protection locked="0"/>
    </xf>
    <xf numFmtId="166" fontId="37" fillId="2" borderId="30" xfId="0" applyNumberFormat="1" applyFont="1" applyFill="1" applyBorder="1" applyAlignment="1" applyProtection="1">
      <alignment horizontal="center" vertical="center"/>
      <protection locked="0"/>
    </xf>
    <xf numFmtId="165" fontId="37" fillId="2" borderId="30" xfId="0" applyNumberFormat="1" applyFont="1" applyFill="1" applyBorder="1" applyAlignment="1" applyProtection="1">
      <alignment horizontal="center" vertical="center"/>
      <protection locked="0"/>
    </xf>
    <xf numFmtId="165" fontId="36" fillId="2" borderId="43" xfId="0" applyNumberFormat="1" applyFont="1" applyFill="1" applyBorder="1" applyAlignment="1" applyProtection="1">
      <alignment horizontal="center" vertical="center"/>
      <protection locked="0"/>
    </xf>
    <xf numFmtId="165" fontId="36" fillId="2" borderId="30" xfId="0" applyNumberFormat="1" applyFont="1" applyFill="1" applyBorder="1" applyAlignment="1" applyProtection="1">
      <alignment horizontal="center" vertical="center"/>
      <protection locked="0"/>
    </xf>
    <xf numFmtId="165" fontId="36" fillId="2" borderId="55" xfId="0" applyNumberFormat="1" applyFont="1" applyFill="1" applyBorder="1" applyAlignment="1" applyProtection="1">
      <alignment horizontal="center" vertical="center"/>
      <protection locked="0"/>
    </xf>
    <xf numFmtId="166" fontId="37" fillId="2" borderId="56" xfId="0" applyNumberFormat="1" applyFont="1" applyFill="1" applyBorder="1" applyAlignment="1" applyProtection="1">
      <alignment horizontal="center" vertical="center"/>
      <protection locked="0"/>
    </xf>
    <xf numFmtId="165" fontId="36" fillId="2" borderId="56" xfId="0" applyNumberFormat="1" applyFont="1" applyFill="1" applyBorder="1" applyAlignment="1" applyProtection="1">
      <alignment horizontal="center" vertical="center"/>
      <protection locked="0"/>
    </xf>
    <xf numFmtId="0" fontId="55" fillId="2" borderId="0" xfId="0" applyFont="1" applyFill="1" applyProtection="1">
      <protection locked="0"/>
    </xf>
    <xf numFmtId="0" fontId="57" fillId="2" borderId="30" xfId="0" applyFont="1" applyFill="1" applyBorder="1" applyAlignment="1" applyProtection="1">
      <alignment horizontal="center" wrapText="1"/>
      <protection locked="0"/>
    </xf>
    <xf numFmtId="0" fontId="57" fillId="2" borderId="30" xfId="0" applyFont="1" applyFill="1" applyBorder="1" applyAlignment="1" applyProtection="1">
      <alignment horizontal="center" vertical="center" wrapText="1"/>
      <protection locked="0"/>
    </xf>
    <xf numFmtId="0" fontId="56" fillId="2" borderId="30" xfId="0" applyFont="1" applyFill="1" applyBorder="1" applyAlignment="1" applyProtection="1">
      <alignment horizontal="center" vertical="center"/>
      <protection locked="0"/>
    </xf>
    <xf numFmtId="0" fontId="37" fillId="2" borderId="30" xfId="0" applyFont="1" applyFill="1" applyBorder="1" applyAlignment="1" applyProtection="1">
      <alignment horizontal="left" vertical="center"/>
      <protection locked="0"/>
    </xf>
    <xf numFmtId="4" fontId="37" fillId="2" borderId="30" xfId="0" applyNumberFormat="1" applyFont="1" applyFill="1" applyBorder="1" applyProtection="1">
      <protection locked="0"/>
    </xf>
    <xf numFmtId="169" fontId="37" fillId="2" borderId="30" xfId="0" applyNumberFormat="1" applyFont="1" applyFill="1" applyBorder="1" applyProtection="1">
      <protection locked="0"/>
    </xf>
    <xf numFmtId="0" fontId="38" fillId="2" borderId="30" xfId="0" applyFont="1" applyFill="1" applyBorder="1" applyAlignment="1" applyProtection="1">
      <alignment horizontal="center" vertical="center" wrapText="1"/>
      <protection locked="0"/>
    </xf>
    <xf numFmtId="0" fontId="56" fillId="2" borderId="30" xfId="0" applyFont="1" applyFill="1" applyBorder="1" applyAlignment="1" applyProtection="1">
      <alignment horizontal="center"/>
      <protection locked="0"/>
    </xf>
    <xf numFmtId="0" fontId="37" fillId="2" borderId="30" xfId="0" applyFont="1" applyFill="1" applyBorder="1" applyProtection="1">
      <protection locked="0"/>
    </xf>
    <xf numFmtId="0" fontId="31" fillId="2" borderId="30" xfId="0" applyFont="1" applyFill="1" applyBorder="1" applyProtection="1">
      <protection locked="0"/>
    </xf>
    <xf numFmtId="0" fontId="38" fillId="2" borderId="30" xfId="0" applyFont="1" applyFill="1" applyBorder="1" applyAlignment="1">
      <alignment horizontal="center" vertical="center" wrapText="1"/>
    </xf>
    <xf numFmtId="169" fontId="37" fillId="2" borderId="30" xfId="0" applyNumberFormat="1" applyFont="1" applyFill="1" applyBorder="1"/>
    <xf numFmtId="169" fontId="39" fillId="2" borderId="30" xfId="0" applyNumberFormat="1" applyFont="1" applyFill="1" applyBorder="1"/>
    <xf numFmtId="0" fontId="36" fillId="0" borderId="78" xfId="0" applyFont="1" applyBorder="1" applyAlignment="1" applyProtection="1">
      <alignment vertical="center"/>
      <protection locked="0"/>
    </xf>
    <xf numFmtId="0" fontId="36" fillId="0" borderId="74" xfId="0" applyFont="1" applyBorder="1" applyAlignment="1" applyProtection="1">
      <alignment horizontal="center" vertical="center"/>
      <protection locked="0"/>
    </xf>
    <xf numFmtId="0" fontId="36" fillId="0" borderId="70" xfId="0" applyFont="1" applyBorder="1" applyAlignment="1" applyProtection="1">
      <alignment horizontal="center" vertical="center"/>
      <protection locked="0"/>
    </xf>
    <xf numFmtId="169" fontId="58" fillId="10" borderId="77" xfId="3" applyNumberFormat="1" applyFont="1" applyFill="1" applyBorder="1" applyAlignment="1" applyProtection="1">
      <alignment horizontal="center" vertical="center"/>
      <protection locked="0"/>
    </xf>
    <xf numFmtId="2" fontId="59" fillId="10" borderId="89" xfId="0" applyNumberFormat="1" applyFont="1" applyFill="1" applyBorder="1" applyAlignment="1" applyProtection="1">
      <alignment horizontal="right"/>
      <protection locked="0"/>
    </xf>
    <xf numFmtId="0" fontId="64" fillId="10" borderId="30" xfId="0" applyFont="1" applyFill="1" applyBorder="1" applyAlignment="1" applyProtection="1">
      <alignment horizontal="center" vertical="center"/>
      <protection locked="0"/>
    </xf>
    <xf numFmtId="0" fontId="59" fillId="10" borderId="56" xfId="0" applyFont="1" applyFill="1" applyBorder="1" applyAlignment="1" applyProtection="1">
      <alignment horizontal="center"/>
      <protection locked="0"/>
    </xf>
    <xf numFmtId="0" fontId="34" fillId="0" borderId="87" xfId="0" applyFont="1" applyBorder="1" applyAlignment="1" applyProtection="1">
      <alignment horizontal="center"/>
      <protection locked="0"/>
    </xf>
    <xf numFmtId="0" fontId="34" fillId="0" borderId="30" xfId="0" applyFont="1" applyBorder="1" applyAlignment="1" applyProtection="1">
      <alignment horizontal="center"/>
      <protection locked="0"/>
    </xf>
    <xf numFmtId="0" fontId="34" fillId="0" borderId="96" xfId="0" applyFont="1" applyBorder="1" applyAlignment="1" applyProtection="1">
      <alignment horizontal="center"/>
      <protection locked="0"/>
    </xf>
    <xf numFmtId="0" fontId="50" fillId="2" borderId="0" xfId="0" applyFont="1" applyFill="1"/>
    <xf numFmtId="2" fontId="59" fillId="10" borderId="81" xfId="0" applyNumberFormat="1" applyFont="1" applyFill="1" applyBorder="1" applyAlignment="1">
      <alignment horizontal="right"/>
    </xf>
    <xf numFmtId="2" fontId="59" fillId="10" borderId="82" xfId="3" applyNumberFormat="1" applyFont="1" applyFill="1" applyBorder="1" applyAlignment="1">
      <alignment horizontal="right" vertical="center"/>
    </xf>
    <xf numFmtId="20" fontId="48" fillId="2" borderId="37" xfId="0" applyNumberFormat="1" applyFont="1" applyFill="1" applyBorder="1"/>
    <xf numFmtId="20" fontId="50" fillId="2" borderId="0" xfId="0" applyNumberFormat="1" applyFont="1" applyFill="1"/>
    <xf numFmtId="0" fontId="50" fillId="2" borderId="38" xfId="0" applyFont="1" applyFill="1" applyBorder="1"/>
    <xf numFmtId="9" fontId="50" fillId="2" borderId="38" xfId="0" applyNumberFormat="1" applyFont="1" applyFill="1" applyBorder="1"/>
    <xf numFmtId="2" fontId="59" fillId="10" borderId="45" xfId="0" applyNumberFormat="1" applyFont="1" applyFill="1" applyBorder="1" applyAlignment="1">
      <alignment horizontal="right"/>
    </xf>
    <xf numFmtId="2" fontId="59" fillId="10" borderId="83" xfId="3" applyNumberFormat="1" applyFont="1" applyFill="1" applyBorder="1" applyAlignment="1">
      <alignment horizontal="right" vertical="center"/>
    </xf>
    <xf numFmtId="0" fontId="48" fillId="2" borderId="37" xfId="0" applyFont="1" applyFill="1" applyBorder="1"/>
    <xf numFmtId="2" fontId="59" fillId="10" borderId="77" xfId="0" applyNumberFormat="1" applyFont="1" applyFill="1" applyBorder="1" applyAlignment="1">
      <alignment horizontal="right"/>
    </xf>
    <xf numFmtId="2" fontId="59" fillId="10" borderId="49" xfId="3" applyNumberFormat="1" applyFont="1" applyFill="1" applyBorder="1" applyAlignment="1">
      <alignment horizontal="right" vertical="center"/>
    </xf>
    <xf numFmtId="0" fontId="48" fillId="2" borderId="47" xfId="0" applyFont="1" applyFill="1" applyBorder="1"/>
    <xf numFmtId="0" fontId="50" fillId="2" borderId="48" xfId="0" applyFont="1" applyFill="1" applyBorder="1"/>
    <xf numFmtId="2" fontId="59" fillId="10" borderId="38" xfId="3" applyNumberFormat="1" applyFont="1" applyFill="1" applyBorder="1" applyAlignment="1">
      <alignment horizontal="right" vertical="center"/>
    </xf>
    <xf numFmtId="169" fontId="39" fillId="10" borderId="78" xfId="3" applyNumberFormat="1" applyFont="1" applyFill="1" applyBorder="1" applyAlignment="1">
      <alignment horizontal="right" vertical="center"/>
    </xf>
    <xf numFmtId="0" fontId="36" fillId="2" borderId="0" xfId="0" applyFont="1" applyFill="1" applyAlignment="1" applyProtection="1">
      <alignment vertical="center"/>
      <protection locked="0"/>
    </xf>
    <xf numFmtId="0" fontId="31" fillId="2" borderId="0" xfId="0" applyFont="1" applyFill="1" applyAlignment="1" applyProtection="1">
      <alignment vertical="center"/>
      <protection locked="0"/>
    </xf>
    <xf numFmtId="0" fontId="34" fillId="2" borderId="0" xfId="3" applyFont="1" applyFill="1" applyAlignment="1" applyProtection="1">
      <alignment vertical="center"/>
      <protection locked="0"/>
    </xf>
    <xf numFmtId="0" fontId="50" fillId="2" borderId="0" xfId="3" applyFont="1" applyFill="1" applyAlignment="1" applyProtection="1">
      <alignment vertical="center"/>
      <protection locked="0"/>
    </xf>
    <xf numFmtId="0" fontId="65" fillId="9" borderId="0" xfId="0" applyFont="1" applyFill="1" applyAlignment="1" applyProtection="1">
      <alignment horizontal="right"/>
      <protection locked="0"/>
    </xf>
    <xf numFmtId="0" fontId="36" fillId="0" borderId="0" xfId="0" applyFont="1" applyProtection="1">
      <protection locked="0"/>
    </xf>
    <xf numFmtId="0" fontId="63" fillId="0" borderId="0" xfId="0" applyFont="1" applyProtection="1">
      <protection locked="0"/>
    </xf>
    <xf numFmtId="0" fontId="50" fillId="2" borderId="36" xfId="0" applyFont="1" applyFill="1" applyBorder="1" applyProtection="1">
      <protection locked="0"/>
    </xf>
    <xf numFmtId="0" fontId="61" fillId="2" borderId="0" xfId="0" applyFont="1" applyFill="1" applyAlignment="1" applyProtection="1">
      <alignment vertical="center"/>
      <protection locked="0"/>
    </xf>
    <xf numFmtId="0" fontId="61" fillId="0" borderId="0" xfId="0" applyFont="1" applyAlignment="1" applyProtection="1">
      <alignment vertical="center"/>
      <protection locked="0"/>
    </xf>
    <xf numFmtId="0" fontId="62" fillId="2" borderId="0" xfId="0" applyFont="1" applyFill="1" applyAlignment="1" applyProtection="1">
      <alignment horizontal="left" vertical="center"/>
      <protection locked="0"/>
    </xf>
    <xf numFmtId="0" fontId="53" fillId="2" borderId="10" xfId="0" applyFont="1" applyFill="1" applyBorder="1" applyAlignment="1" applyProtection="1">
      <alignment horizontal="right"/>
      <protection locked="0"/>
    </xf>
    <xf numFmtId="0" fontId="53" fillId="2" borderId="0" xfId="0" applyFont="1" applyFill="1"/>
    <xf numFmtId="0" fontId="53" fillId="2" borderId="10" xfId="0" applyFont="1" applyFill="1" applyBorder="1"/>
    <xf numFmtId="9" fontId="50" fillId="2" borderId="0" xfId="0" applyNumberFormat="1" applyFont="1" applyFill="1"/>
    <xf numFmtId="0" fontId="50" fillId="2" borderId="37" xfId="0" applyFont="1" applyFill="1" applyBorder="1"/>
    <xf numFmtId="0" fontId="50" fillId="2" borderId="47" xfId="0" applyFont="1" applyFill="1" applyBorder="1"/>
    <xf numFmtId="0" fontId="58" fillId="10" borderId="4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right"/>
    </xf>
    <xf numFmtId="169" fontId="45" fillId="2" borderId="2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right"/>
    </xf>
    <xf numFmtId="0" fontId="36" fillId="2" borderId="0" xfId="0" applyFont="1" applyFill="1" applyAlignment="1">
      <alignment horizontal="center" vertical="center"/>
    </xf>
    <xf numFmtId="169" fontId="36" fillId="2" borderId="2" xfId="0" applyNumberFormat="1" applyFont="1" applyFill="1" applyBorder="1" applyAlignment="1">
      <alignment horizontal="center" vertical="center"/>
    </xf>
    <xf numFmtId="0" fontId="49" fillId="2" borderId="0" xfId="0" applyFont="1" applyFill="1" applyAlignment="1" applyProtection="1">
      <alignment horizontal="center"/>
      <protection locked="0"/>
    </xf>
    <xf numFmtId="0" fontId="36" fillId="2" borderId="56" xfId="0" applyFont="1" applyFill="1" applyBorder="1" applyAlignment="1" applyProtection="1">
      <alignment horizontal="center" vertical="center" wrapText="1"/>
      <protection locked="0"/>
    </xf>
    <xf numFmtId="0" fontId="43" fillId="2" borderId="56" xfId="0" applyFont="1" applyFill="1" applyBorder="1" applyAlignment="1" applyProtection="1">
      <alignment horizontal="center" vertical="center" wrapText="1"/>
      <protection locked="0"/>
    </xf>
    <xf numFmtId="169" fontId="36" fillId="2" borderId="0" xfId="0" applyNumberFormat="1" applyFont="1" applyFill="1" applyAlignment="1">
      <alignment horizontal="center" vertical="center"/>
    </xf>
    <xf numFmtId="0" fontId="37" fillId="2" borderId="31" xfId="0" applyFont="1" applyFill="1" applyBorder="1" applyAlignment="1" applyProtection="1">
      <alignment horizontal="center" vertical="center"/>
      <protection locked="0"/>
    </xf>
    <xf numFmtId="0" fontId="37" fillId="2" borderId="32" xfId="0" applyFont="1" applyFill="1" applyBorder="1" applyAlignment="1" applyProtection="1">
      <alignment horizontal="center" vertical="center"/>
      <protection locked="0"/>
    </xf>
    <xf numFmtId="0" fontId="41" fillId="2" borderId="60" xfId="0" applyFont="1" applyFill="1" applyBorder="1" applyAlignment="1" applyProtection="1">
      <alignment horizontal="center" vertical="center"/>
      <protection locked="0"/>
    </xf>
    <xf numFmtId="0" fontId="41" fillId="2" borderId="61" xfId="0" applyFont="1" applyFill="1" applyBorder="1" applyAlignment="1" applyProtection="1">
      <alignment horizontal="center" vertical="center"/>
      <protection locked="0"/>
    </xf>
    <xf numFmtId="0" fontId="48" fillId="2" borderId="37" xfId="0" applyFont="1" applyFill="1" applyBorder="1" applyAlignment="1" applyProtection="1">
      <alignment horizontal="center"/>
      <protection locked="0"/>
    </xf>
    <xf numFmtId="0" fontId="48" fillId="2" borderId="0" xfId="0" applyFont="1" applyFill="1" applyAlignment="1" applyProtection="1">
      <alignment horizontal="center"/>
      <protection locked="0"/>
    </xf>
    <xf numFmtId="0" fontId="48" fillId="2" borderId="38" xfId="0" applyFont="1" applyFill="1" applyBorder="1" applyAlignment="1" applyProtection="1">
      <alignment horizontal="center"/>
      <protection locked="0"/>
    </xf>
    <xf numFmtId="0" fontId="36" fillId="2" borderId="37" xfId="0" applyFont="1" applyFill="1" applyBorder="1" applyAlignment="1" applyProtection="1">
      <alignment horizontal="center"/>
      <protection locked="0"/>
    </xf>
    <xf numFmtId="0" fontId="36" fillId="2" borderId="0" xfId="0" applyFont="1" applyFill="1" applyAlignment="1" applyProtection="1">
      <alignment horizontal="center"/>
      <protection locked="0"/>
    </xf>
    <xf numFmtId="0" fontId="36" fillId="2" borderId="38" xfId="0" applyFont="1" applyFill="1" applyBorder="1" applyAlignment="1" applyProtection="1">
      <alignment horizontal="center"/>
      <protection locked="0"/>
    </xf>
    <xf numFmtId="0" fontId="49" fillId="2" borderId="47" xfId="0" applyFont="1" applyFill="1" applyBorder="1" applyAlignment="1" applyProtection="1">
      <alignment horizontal="center"/>
      <protection locked="0"/>
    </xf>
    <xf numFmtId="0" fontId="49" fillId="2" borderId="48" xfId="0" applyFont="1" applyFill="1" applyBorder="1" applyAlignment="1" applyProtection="1">
      <alignment horizontal="center"/>
      <protection locked="0"/>
    </xf>
    <xf numFmtId="0" fontId="41" fillId="2" borderId="58" xfId="0" applyFont="1" applyFill="1" applyBorder="1" applyAlignment="1" applyProtection="1">
      <alignment horizontal="center" vertical="center"/>
      <protection locked="0"/>
    </xf>
    <xf numFmtId="0" fontId="41" fillId="2" borderId="59" xfId="0" applyFont="1" applyFill="1" applyBorder="1" applyAlignment="1" applyProtection="1">
      <alignment horizontal="center" vertical="center"/>
      <protection locked="0"/>
    </xf>
    <xf numFmtId="0" fontId="41" fillId="2" borderId="62" xfId="0" applyFont="1" applyFill="1" applyBorder="1" applyAlignment="1" applyProtection="1">
      <alignment horizontal="center" vertical="center"/>
      <protection locked="0"/>
    </xf>
    <xf numFmtId="0" fontId="37" fillId="2" borderId="46" xfId="0" applyFont="1" applyFill="1" applyBorder="1" applyAlignment="1" applyProtection="1">
      <alignment horizontal="center" vertical="center"/>
      <protection locked="0"/>
    </xf>
    <xf numFmtId="0" fontId="32" fillId="2" borderId="37" xfId="0" applyFont="1" applyFill="1" applyBorder="1" applyAlignment="1" applyProtection="1">
      <alignment horizontal="center"/>
      <protection locked="0"/>
    </xf>
    <xf numFmtId="0" fontId="32" fillId="2" borderId="0" xfId="0" applyFont="1" applyFill="1" applyAlignment="1" applyProtection="1">
      <alignment horizontal="center"/>
      <protection locked="0"/>
    </xf>
    <xf numFmtId="0" fontId="37" fillId="2" borderId="45" xfId="0" applyFont="1" applyFill="1" applyBorder="1" applyAlignment="1" applyProtection="1">
      <alignment horizontal="center" vertical="center"/>
      <protection locked="0"/>
    </xf>
    <xf numFmtId="0" fontId="33" fillId="2" borderId="81" xfId="0" applyFont="1" applyFill="1" applyBorder="1" applyAlignment="1" applyProtection="1">
      <alignment horizontal="center" vertical="center"/>
      <protection locked="0"/>
    </xf>
    <xf numFmtId="0" fontId="33" fillId="2" borderId="90" xfId="0" applyFont="1" applyFill="1" applyBorder="1" applyAlignment="1" applyProtection="1">
      <alignment horizontal="center" vertical="center"/>
      <protection locked="0"/>
    </xf>
    <xf numFmtId="0" fontId="33" fillId="2" borderId="82" xfId="0" applyFont="1" applyFill="1" applyBorder="1" applyAlignment="1" applyProtection="1">
      <alignment horizontal="center" vertical="center"/>
      <protection locked="0"/>
    </xf>
    <xf numFmtId="0" fontId="36" fillId="2" borderId="39" xfId="0" applyFont="1" applyFill="1" applyBorder="1" applyAlignment="1" applyProtection="1">
      <alignment horizontal="left" vertical="center"/>
      <protection locked="0"/>
    </xf>
    <xf numFmtId="0" fontId="36" fillId="2" borderId="1" xfId="0" applyFont="1" applyFill="1" applyBorder="1" applyAlignment="1" applyProtection="1">
      <alignment horizontal="left" vertical="center"/>
      <protection locked="0"/>
    </xf>
    <xf numFmtId="0" fontId="41" fillId="2" borderId="7" xfId="0" applyFont="1" applyFill="1" applyBorder="1" applyAlignment="1" applyProtection="1">
      <alignment horizontal="center" vertical="center"/>
      <protection locked="0"/>
    </xf>
    <xf numFmtId="0" fontId="41" fillId="2" borderId="42" xfId="0" applyFont="1" applyFill="1" applyBorder="1" applyAlignment="1" applyProtection="1">
      <alignment horizontal="center" vertical="center"/>
      <protection locked="0"/>
    </xf>
    <xf numFmtId="0" fontId="37" fillId="2" borderId="30" xfId="0" applyFont="1" applyFill="1" applyBorder="1" applyAlignment="1" applyProtection="1">
      <alignment horizontal="center" vertical="center" wrapText="1"/>
      <protection locked="0"/>
    </xf>
    <xf numFmtId="0" fontId="37" fillId="2" borderId="44" xfId="0" applyFont="1" applyFill="1" applyBorder="1" applyAlignment="1" applyProtection="1">
      <alignment horizontal="center" vertical="center" wrapText="1"/>
      <protection locked="0"/>
    </xf>
    <xf numFmtId="0" fontId="41" fillId="2" borderId="52" xfId="0" applyFont="1" applyFill="1" applyBorder="1" applyAlignment="1" applyProtection="1">
      <alignment horizontal="center" vertical="center"/>
      <protection locked="0"/>
    </xf>
    <xf numFmtId="0" fontId="41" fillId="2" borderId="53" xfId="0" applyFont="1" applyFill="1" applyBorder="1" applyAlignment="1" applyProtection="1">
      <alignment horizontal="center" vertical="center"/>
      <protection locked="0"/>
    </xf>
    <xf numFmtId="0" fontId="41" fillId="2" borderId="8" xfId="0" applyFont="1" applyFill="1" applyBorder="1" applyAlignment="1" applyProtection="1">
      <alignment horizontal="center" vertical="center"/>
      <protection locked="0"/>
    </xf>
    <xf numFmtId="0" fontId="41" fillId="2" borderId="9" xfId="0" applyFont="1" applyFill="1" applyBorder="1" applyAlignment="1" applyProtection="1">
      <alignment horizontal="center" vertical="center"/>
      <protection locked="0"/>
    </xf>
    <xf numFmtId="0" fontId="41" fillId="2" borderId="50" xfId="0" applyFont="1" applyFill="1" applyBorder="1" applyAlignment="1" applyProtection="1">
      <alignment horizontal="center" vertical="center"/>
      <protection locked="0"/>
    </xf>
    <xf numFmtId="0" fontId="41" fillId="2" borderId="51" xfId="0" applyFont="1" applyFill="1" applyBorder="1" applyAlignment="1" applyProtection="1">
      <alignment horizontal="center" vertical="center"/>
      <protection locked="0"/>
    </xf>
    <xf numFmtId="49" fontId="42" fillId="0" borderId="102" xfId="0" applyNumberFormat="1" applyFont="1" applyBorder="1" applyAlignment="1" applyProtection="1">
      <alignment horizontal="center"/>
      <protection locked="0"/>
    </xf>
    <xf numFmtId="49" fontId="42" fillId="0" borderId="100" xfId="0" applyNumberFormat="1" applyFont="1" applyBorder="1" applyAlignment="1" applyProtection="1">
      <alignment horizontal="center"/>
      <protection locked="0"/>
    </xf>
    <xf numFmtId="49" fontId="42" fillId="0" borderId="103" xfId="0" applyNumberFormat="1" applyFont="1" applyBorder="1" applyAlignment="1" applyProtection="1">
      <alignment horizontal="center"/>
      <protection locked="0"/>
    </xf>
    <xf numFmtId="0" fontId="41" fillId="2" borderId="54" xfId="0" applyFont="1" applyFill="1" applyBorder="1" applyAlignment="1" applyProtection="1">
      <alignment horizontal="center" vertical="center"/>
      <protection locked="0"/>
    </xf>
    <xf numFmtId="0" fontId="31" fillId="2" borderId="79" xfId="0" applyFont="1" applyFill="1" applyBorder="1" applyAlignment="1" applyProtection="1">
      <alignment horizontal="center"/>
      <protection locked="0"/>
    </xf>
    <xf numFmtId="0" fontId="31" fillId="2" borderId="68" xfId="0" applyFont="1" applyFill="1" applyBorder="1" applyAlignment="1" applyProtection="1">
      <alignment horizontal="center"/>
      <protection locked="0"/>
    </xf>
    <xf numFmtId="3" fontId="36" fillId="2" borderId="99" xfId="0" applyNumberFormat="1" applyFont="1" applyFill="1" applyBorder="1" applyAlignment="1" applyProtection="1">
      <alignment horizontal="left" vertical="center"/>
      <protection locked="0"/>
    </xf>
    <xf numFmtId="0" fontId="36" fillId="2" borderId="100" xfId="0" applyFont="1" applyFill="1" applyBorder="1" applyAlignment="1" applyProtection="1">
      <alignment horizontal="left" vertical="center"/>
      <protection locked="0"/>
    </xf>
    <xf numFmtId="0" fontId="36" fillId="2" borderId="101" xfId="0" applyFont="1" applyFill="1" applyBorder="1" applyAlignment="1" applyProtection="1">
      <alignment horizontal="left" vertical="center"/>
      <protection locked="0"/>
    </xf>
    <xf numFmtId="0" fontId="31" fillId="2" borderId="69" xfId="0" applyFont="1" applyFill="1" applyBorder="1" applyAlignment="1" applyProtection="1">
      <alignment horizontal="center"/>
      <protection locked="0"/>
    </xf>
    <xf numFmtId="0" fontId="33" fillId="0" borderId="81" xfId="0" applyFont="1" applyBorder="1" applyAlignment="1" applyProtection="1">
      <alignment horizontal="center" vertical="center"/>
      <protection locked="0"/>
    </xf>
    <xf numFmtId="0" fontId="33" fillId="0" borderId="90" xfId="0" applyFont="1" applyBorder="1" applyAlignment="1" applyProtection="1">
      <alignment horizontal="center" vertical="center"/>
      <protection locked="0"/>
    </xf>
    <xf numFmtId="0" fontId="33" fillId="0" borderId="82" xfId="0" applyFont="1" applyBorder="1" applyAlignment="1" applyProtection="1">
      <alignment horizontal="center" vertical="center"/>
      <protection locked="0"/>
    </xf>
    <xf numFmtId="0" fontId="31" fillId="2" borderId="77" xfId="0" applyFont="1" applyFill="1" applyBorder="1" applyAlignment="1" applyProtection="1">
      <alignment horizontal="left" vertical="top" wrapText="1"/>
      <protection locked="0"/>
    </xf>
    <xf numFmtId="0" fontId="31" fillId="2" borderId="76" xfId="0" applyFont="1" applyFill="1" applyBorder="1" applyAlignment="1" applyProtection="1">
      <alignment horizontal="left" vertical="top" wrapText="1"/>
      <protection locked="0"/>
    </xf>
    <xf numFmtId="0" fontId="31" fillId="2" borderId="98" xfId="0" applyFont="1" applyFill="1" applyBorder="1" applyAlignment="1" applyProtection="1">
      <alignment horizontal="left" vertical="top" wrapText="1"/>
      <protection locked="0"/>
    </xf>
    <xf numFmtId="0" fontId="31" fillId="2" borderId="37" xfId="0" applyFont="1" applyFill="1" applyBorder="1" applyAlignment="1" applyProtection="1">
      <alignment horizontal="left" vertical="top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31" fillId="2" borderId="38" xfId="0" applyFont="1" applyFill="1" applyBorder="1" applyAlignment="1" applyProtection="1">
      <alignment horizontal="left" vertical="top" wrapText="1"/>
      <protection locked="0"/>
    </xf>
    <xf numFmtId="0" fontId="31" fillId="2" borderId="47" xfId="0" applyFont="1" applyFill="1" applyBorder="1" applyAlignment="1" applyProtection="1">
      <alignment horizontal="left" vertical="top" wrapText="1"/>
      <protection locked="0"/>
    </xf>
    <xf numFmtId="0" fontId="31" fillId="2" borderId="48" xfId="0" applyFont="1" applyFill="1" applyBorder="1" applyAlignment="1" applyProtection="1">
      <alignment horizontal="left" vertical="top" wrapText="1"/>
      <protection locked="0"/>
    </xf>
    <xf numFmtId="0" fontId="31" fillId="2" borderId="49" xfId="0" applyFont="1" applyFill="1" applyBorder="1" applyAlignment="1" applyProtection="1">
      <alignment horizontal="left" vertical="top" wrapText="1"/>
      <protection locked="0"/>
    </xf>
    <xf numFmtId="0" fontId="32" fillId="2" borderId="34" xfId="0" applyFont="1" applyFill="1" applyBorder="1" applyAlignment="1" applyProtection="1">
      <alignment horizontal="left" vertical="center"/>
      <protection locked="0"/>
    </xf>
    <xf numFmtId="0" fontId="32" fillId="2" borderId="35" xfId="0" applyFont="1" applyFill="1" applyBorder="1" applyAlignment="1" applyProtection="1">
      <alignment horizontal="left" vertical="center"/>
      <protection locked="0"/>
    </xf>
    <xf numFmtId="0" fontId="32" fillId="2" borderId="36" xfId="0" applyFont="1" applyFill="1" applyBorder="1" applyAlignment="1" applyProtection="1">
      <alignment horizontal="left" vertical="center"/>
      <protection locked="0"/>
    </xf>
    <xf numFmtId="0" fontId="32" fillId="2" borderId="47" xfId="0" applyFont="1" applyFill="1" applyBorder="1" applyAlignment="1" applyProtection="1">
      <alignment horizontal="left" vertical="center"/>
      <protection locked="0"/>
    </xf>
    <xf numFmtId="0" fontId="32" fillId="2" borderId="48" xfId="0" applyFont="1" applyFill="1" applyBorder="1" applyAlignment="1" applyProtection="1">
      <alignment horizontal="left" vertical="center"/>
      <protection locked="0"/>
    </xf>
    <xf numFmtId="0" fontId="32" fillId="2" borderId="49" xfId="0" applyFont="1" applyFill="1" applyBorder="1" applyAlignment="1" applyProtection="1">
      <alignment horizontal="left" vertical="center"/>
      <protection locked="0"/>
    </xf>
    <xf numFmtId="0" fontId="36" fillId="2" borderId="30" xfId="0" applyFont="1" applyFill="1" applyBorder="1" applyAlignment="1" applyProtection="1">
      <alignment horizontal="center" vertical="center"/>
      <protection locked="0"/>
    </xf>
    <xf numFmtId="0" fontId="46" fillId="2" borderId="37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6" fillId="2" borderId="38" xfId="0" applyFont="1" applyFill="1" applyBorder="1" applyAlignment="1">
      <alignment horizontal="center"/>
    </xf>
    <xf numFmtId="0" fontId="36" fillId="2" borderId="57" xfId="0" applyFont="1" applyFill="1" applyBorder="1" applyAlignment="1" applyProtection="1">
      <alignment horizontal="center" vertical="center" wrapText="1"/>
      <protection locked="0"/>
    </xf>
    <xf numFmtId="0" fontId="43" fillId="2" borderId="31" xfId="0" applyFont="1" applyFill="1" applyBorder="1" applyAlignment="1" applyProtection="1">
      <alignment horizontal="center" vertical="center" wrapText="1"/>
      <protection locked="0"/>
    </xf>
    <xf numFmtId="0" fontId="43" fillId="2" borderId="32" xfId="0" applyFont="1" applyFill="1" applyBorder="1" applyAlignment="1" applyProtection="1">
      <alignment horizontal="center" vertical="center" wrapText="1"/>
      <protection locked="0"/>
    </xf>
    <xf numFmtId="0" fontId="36" fillId="2" borderId="31" xfId="0" applyFont="1" applyFill="1" applyBorder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 applyProtection="1">
      <alignment horizontal="center" vertical="center" wrapText="1"/>
      <protection locked="0"/>
    </xf>
    <xf numFmtId="0" fontId="36" fillId="2" borderId="46" xfId="0" applyFont="1" applyFill="1" applyBorder="1" applyAlignment="1" applyProtection="1">
      <alignment horizontal="center" vertical="center" wrapText="1"/>
      <protection locked="0"/>
    </xf>
    <xf numFmtId="0" fontId="36" fillId="2" borderId="39" xfId="0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2" borderId="40" xfId="0" applyFont="1" applyFill="1" applyBorder="1" applyAlignment="1" applyProtection="1">
      <alignment horizontal="center" vertical="center"/>
      <protection locked="0"/>
    </xf>
    <xf numFmtId="169" fontId="54" fillId="10" borderId="69" xfId="0" applyNumberFormat="1" applyFont="1" applyFill="1" applyBorder="1" applyAlignment="1">
      <alignment horizontal="center"/>
    </xf>
    <xf numFmtId="169" fontId="54" fillId="10" borderId="68" xfId="0" applyNumberFormat="1" applyFont="1" applyFill="1" applyBorder="1" applyAlignment="1">
      <alignment horizontal="center"/>
    </xf>
    <xf numFmtId="169" fontId="54" fillId="10" borderId="34" xfId="0" applyNumberFormat="1" applyFont="1" applyFill="1" applyBorder="1" applyAlignment="1">
      <alignment horizontal="center"/>
    </xf>
    <xf numFmtId="169" fontId="54" fillId="10" borderId="36" xfId="0" applyNumberFormat="1" applyFont="1" applyFill="1" applyBorder="1" applyAlignment="1">
      <alignment horizontal="center"/>
    </xf>
    <xf numFmtId="0" fontId="53" fillId="2" borderId="30" xfId="0" applyFont="1" applyFill="1" applyBorder="1" applyAlignment="1">
      <alignment horizontal="center"/>
    </xf>
    <xf numFmtId="4" fontId="37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32" xfId="0" applyNumberFormat="1" applyFont="1" applyFill="1" applyBorder="1" applyAlignment="1" applyProtection="1">
      <alignment horizontal="center" vertical="center" wrapText="1"/>
      <protection locked="0"/>
    </xf>
    <xf numFmtId="169" fontId="37" fillId="2" borderId="31" xfId="0" applyNumberFormat="1" applyFont="1" applyFill="1" applyBorder="1" applyAlignment="1" applyProtection="1">
      <alignment horizontal="center" vertical="center" wrapText="1"/>
      <protection locked="0"/>
    </xf>
    <xf numFmtId="169" fontId="37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30" xfId="0" applyFont="1" applyFill="1" applyBorder="1" applyAlignment="1" applyProtection="1">
      <alignment horizontal="center" vertical="center" wrapText="1"/>
      <protection locked="0"/>
    </xf>
    <xf numFmtId="4" fontId="43" fillId="2" borderId="30" xfId="0" applyNumberFormat="1" applyFont="1" applyFill="1" applyBorder="1" applyAlignment="1" applyProtection="1">
      <alignment horizontal="right" vertical="center" wrapText="1"/>
      <protection locked="0"/>
    </xf>
    <xf numFmtId="169" fontId="43" fillId="2" borderId="30" xfId="0" applyNumberFormat="1" applyFont="1" applyFill="1" applyBorder="1" applyAlignment="1" applyProtection="1">
      <alignment horizontal="center" vertical="center" wrapText="1"/>
      <protection locked="0"/>
    </xf>
    <xf numFmtId="169" fontId="37" fillId="2" borderId="30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53" fillId="2" borderId="87" xfId="0" applyFont="1" applyFill="1" applyBorder="1" applyAlignment="1">
      <alignment horizontal="right"/>
    </xf>
    <xf numFmtId="169" fontId="39" fillId="2" borderId="87" xfId="0" applyNumberFormat="1" applyFont="1" applyFill="1" applyBorder="1" applyAlignment="1">
      <alignment horizontal="center"/>
    </xf>
    <xf numFmtId="0" fontId="57" fillId="2" borderId="30" xfId="0" applyFont="1" applyFill="1" applyBorder="1" applyAlignment="1" applyProtection="1">
      <alignment horizontal="center" vertical="center" wrapText="1"/>
      <protection locked="0"/>
    </xf>
    <xf numFmtId="0" fontId="54" fillId="2" borderId="0" xfId="0" applyFont="1" applyFill="1" applyAlignment="1" applyProtection="1">
      <alignment horizont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53" fillId="2" borderId="31" xfId="0" applyFont="1" applyFill="1" applyBorder="1" applyAlignment="1">
      <alignment horizontal="right"/>
    </xf>
    <xf numFmtId="0" fontId="53" fillId="2" borderId="32" xfId="0" applyFont="1" applyFill="1" applyBorder="1" applyAlignment="1">
      <alignment horizontal="right"/>
    </xf>
    <xf numFmtId="169" fontId="39" fillId="2" borderId="31" xfId="0" applyNumberFormat="1" applyFont="1" applyFill="1" applyBorder="1" applyAlignment="1">
      <alignment horizontal="center"/>
    </xf>
    <xf numFmtId="169" fontId="39" fillId="2" borderId="32" xfId="0" applyNumberFormat="1" applyFont="1" applyFill="1" applyBorder="1" applyAlignment="1">
      <alignment horizontal="center"/>
    </xf>
    <xf numFmtId="0" fontId="53" fillId="2" borderId="30" xfId="0" applyFont="1" applyFill="1" applyBorder="1" applyAlignment="1" applyProtection="1">
      <alignment horizontal="right" vertical="center"/>
      <protection locked="0"/>
    </xf>
    <xf numFmtId="0" fontId="50" fillId="2" borderId="0" xfId="0" applyFont="1" applyFill="1" applyAlignment="1" applyProtection="1">
      <alignment vertical="center"/>
      <protection locked="0"/>
    </xf>
    <xf numFmtId="0" fontId="36" fillId="2" borderId="0" xfId="0" applyFont="1" applyFill="1" applyAlignment="1">
      <alignment vertical="center"/>
    </xf>
    <xf numFmtId="9" fontId="50" fillId="2" borderId="34" xfId="2" applyFont="1" applyFill="1" applyBorder="1" applyAlignment="1" applyProtection="1">
      <alignment horizontal="center" vertical="center"/>
      <protection hidden="1"/>
    </xf>
    <xf numFmtId="9" fontId="50" fillId="2" borderId="35" xfId="2" applyFont="1" applyFill="1" applyBorder="1" applyAlignment="1" applyProtection="1">
      <alignment horizontal="center" vertical="center"/>
      <protection hidden="1"/>
    </xf>
    <xf numFmtId="0" fontId="59" fillId="10" borderId="69" xfId="0" applyFont="1" applyFill="1" applyBorder="1" applyAlignment="1" applyProtection="1">
      <alignment horizontal="center" vertical="center"/>
      <protection locked="0"/>
    </xf>
    <xf numFmtId="0" fontId="59" fillId="10" borderId="68" xfId="0" applyFont="1" applyFill="1" applyBorder="1" applyAlignment="1" applyProtection="1">
      <alignment horizontal="center" vertical="center"/>
      <protection locked="0"/>
    </xf>
    <xf numFmtId="0" fontId="59" fillId="10" borderId="69" xfId="3" applyFont="1" applyFill="1" applyBorder="1" applyAlignment="1" applyProtection="1">
      <alignment horizontal="center" vertical="center"/>
      <protection locked="0"/>
    </xf>
    <xf numFmtId="0" fontId="59" fillId="10" borderId="79" xfId="3" applyFont="1" applyFill="1" applyBorder="1" applyAlignment="1" applyProtection="1">
      <alignment horizontal="center" vertical="center"/>
      <protection locked="0"/>
    </xf>
    <xf numFmtId="0" fontId="59" fillId="10" borderId="68" xfId="3" applyFont="1" applyFill="1" applyBorder="1" applyAlignment="1" applyProtection="1">
      <alignment horizontal="center" vertical="center"/>
      <protection locked="0"/>
    </xf>
    <xf numFmtId="2" fontId="58" fillId="10" borderId="69" xfId="3" applyNumberFormat="1" applyFont="1" applyFill="1" applyBorder="1" applyAlignment="1" applyProtection="1">
      <alignment horizontal="left" vertical="center"/>
      <protection locked="0"/>
    </xf>
    <xf numFmtId="2" fontId="58" fillId="10" borderId="79" xfId="3" applyNumberFormat="1" applyFont="1" applyFill="1" applyBorder="1" applyAlignment="1" applyProtection="1">
      <alignment horizontal="left" vertical="center"/>
      <protection locked="0"/>
    </xf>
    <xf numFmtId="0" fontId="50" fillId="2" borderId="34" xfId="3" applyFont="1" applyFill="1" applyBorder="1" applyAlignment="1" applyProtection="1">
      <alignment horizontal="center" vertical="center"/>
      <protection hidden="1"/>
    </xf>
    <xf numFmtId="0" fontId="50" fillId="2" borderId="35" xfId="3" applyFont="1" applyFill="1" applyBorder="1" applyAlignment="1" applyProtection="1">
      <alignment horizontal="center" vertical="center"/>
      <protection hidden="1"/>
    </xf>
    <xf numFmtId="0" fontId="60" fillId="2" borderId="0" xfId="0" applyFont="1" applyFill="1" applyAlignment="1" applyProtection="1">
      <alignment horizontal="left" vertical="center"/>
      <protection locked="0"/>
    </xf>
    <xf numFmtId="0" fontId="59" fillId="10" borderId="65" xfId="3" applyFont="1" applyFill="1" applyBorder="1" applyAlignment="1" applyProtection="1">
      <alignment horizontal="center" vertical="center" wrapText="1"/>
      <protection locked="0"/>
    </xf>
    <xf numFmtId="0" fontId="59" fillId="10" borderId="66" xfId="3" applyFont="1" applyFill="1" applyBorder="1" applyAlignment="1" applyProtection="1">
      <alignment horizontal="center" vertical="center" wrapText="1"/>
      <protection locked="0"/>
    </xf>
    <xf numFmtId="0" fontId="33" fillId="11" borderId="0" xfId="0" applyFont="1" applyFill="1" applyAlignment="1" applyProtection="1">
      <alignment horizontal="center" vertical="center"/>
      <protection locked="0"/>
    </xf>
    <xf numFmtId="172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59" fillId="10" borderId="73" xfId="3" applyFont="1" applyFill="1" applyBorder="1" applyAlignment="1" applyProtection="1">
      <alignment horizontal="center" vertical="center" wrapText="1"/>
      <protection locked="0"/>
    </xf>
    <xf numFmtId="171" fontId="53" fillId="5" borderId="58" xfId="0" applyNumberFormat="1" applyFont="1" applyFill="1" applyBorder="1" applyAlignment="1" applyProtection="1">
      <alignment horizontal="right" vertical="center"/>
      <protection locked="0"/>
    </xf>
    <xf numFmtId="171" fontId="53" fillId="5" borderId="60" xfId="0" applyNumberFormat="1" applyFont="1" applyFill="1" applyBorder="1" applyAlignment="1" applyProtection="1">
      <alignment horizontal="right" vertical="center"/>
      <protection locked="0"/>
    </xf>
    <xf numFmtId="0" fontId="34" fillId="5" borderId="58" xfId="0" applyFont="1" applyFill="1" applyBorder="1" applyAlignment="1" applyProtection="1">
      <alignment horizontal="center" vertical="center"/>
      <protection locked="0"/>
    </xf>
    <xf numFmtId="0" fontId="34" fillId="5" borderId="59" xfId="0" applyFont="1" applyFill="1" applyBorder="1" applyAlignment="1" applyProtection="1">
      <alignment horizontal="center" vertical="center"/>
      <protection locked="0"/>
    </xf>
    <xf numFmtId="0" fontId="34" fillId="5" borderId="60" xfId="0" applyFont="1" applyFill="1" applyBorder="1" applyAlignment="1" applyProtection="1">
      <alignment horizontal="center" vertical="center"/>
      <protection locked="0"/>
    </xf>
    <xf numFmtId="0" fontId="53" fillId="5" borderId="55" xfId="0" applyFont="1" applyFill="1" applyBorder="1" applyAlignment="1" applyProtection="1">
      <alignment horizontal="right" vertical="center"/>
      <protection locked="0"/>
    </xf>
    <xf numFmtId="0" fontId="53" fillId="5" borderId="63" xfId="0" applyFont="1" applyFill="1" applyBorder="1" applyAlignment="1" applyProtection="1">
      <alignment horizontal="right" vertical="center"/>
      <protection locked="0"/>
    </xf>
    <xf numFmtId="0" fontId="53" fillId="5" borderId="55" xfId="0" applyFont="1" applyFill="1" applyBorder="1" applyAlignment="1" applyProtection="1">
      <alignment horizontal="center" vertical="center"/>
      <protection locked="0"/>
    </xf>
    <xf numFmtId="0" fontId="53" fillId="5" borderId="56" xfId="0" applyFont="1" applyFill="1" applyBorder="1" applyAlignment="1" applyProtection="1">
      <alignment horizontal="center" vertical="center"/>
      <protection locked="0"/>
    </xf>
    <xf numFmtId="0" fontId="53" fillId="5" borderId="63" xfId="0" applyFont="1" applyFill="1" applyBorder="1" applyAlignment="1" applyProtection="1">
      <alignment horizontal="center" vertical="center"/>
      <protection locked="0"/>
    </xf>
    <xf numFmtId="2" fontId="59" fillId="10" borderId="69" xfId="0" applyNumberFormat="1" applyFont="1" applyFill="1" applyBorder="1" applyAlignment="1" applyProtection="1">
      <alignment horizontal="right"/>
      <protection locked="0"/>
    </xf>
    <xf numFmtId="2" fontId="59" fillId="10" borderId="79" xfId="0" applyNumberFormat="1" applyFont="1" applyFill="1" applyBorder="1" applyAlignment="1" applyProtection="1">
      <alignment horizontal="right"/>
      <protection locked="0"/>
    </xf>
    <xf numFmtId="2" fontId="59" fillId="10" borderId="68" xfId="0" applyNumberFormat="1" applyFont="1" applyFill="1" applyBorder="1" applyAlignment="1" applyProtection="1">
      <alignment horizontal="right"/>
      <protection locked="0"/>
    </xf>
    <xf numFmtId="0" fontId="59" fillId="10" borderId="58" xfId="0" applyFont="1" applyFill="1" applyBorder="1" applyAlignment="1" applyProtection="1">
      <alignment horizontal="center" vertical="center"/>
      <protection locked="0"/>
    </xf>
    <xf numFmtId="0" fontId="59" fillId="10" borderId="43" xfId="0" applyFont="1" applyFill="1" applyBorder="1" applyAlignment="1" applyProtection="1">
      <alignment horizontal="center" vertical="center"/>
      <protection locked="0"/>
    </xf>
    <xf numFmtId="0" fontId="59" fillId="10" borderId="55" xfId="0" applyFont="1" applyFill="1" applyBorder="1" applyAlignment="1" applyProtection="1">
      <alignment horizontal="center" vertical="center"/>
      <protection locked="0"/>
    </xf>
    <xf numFmtId="0" fontId="59" fillId="10" borderId="59" xfId="0" applyFont="1" applyFill="1" applyBorder="1" applyAlignment="1" applyProtection="1">
      <alignment horizontal="center" vertical="center"/>
      <protection locked="0"/>
    </xf>
    <xf numFmtId="0" fontId="59" fillId="10" borderId="30" xfId="0" applyFont="1" applyFill="1" applyBorder="1" applyAlignment="1" applyProtection="1">
      <alignment horizontal="center" vertical="center"/>
      <protection locked="0"/>
    </xf>
    <xf numFmtId="0" fontId="59" fillId="10" borderId="56" xfId="0" applyFont="1" applyFill="1" applyBorder="1" applyAlignment="1" applyProtection="1">
      <alignment horizontal="center" vertical="center"/>
      <protection locked="0"/>
    </xf>
    <xf numFmtId="0" fontId="64" fillId="10" borderId="30" xfId="0" applyFont="1" applyFill="1" applyBorder="1" applyAlignment="1" applyProtection="1">
      <alignment horizontal="center"/>
      <protection locked="0"/>
    </xf>
    <xf numFmtId="0" fontId="33" fillId="10" borderId="0" xfId="0" applyFont="1" applyFill="1" applyAlignment="1" applyProtection="1">
      <alignment horizontal="center" vertical="center"/>
      <protection locked="0"/>
    </xf>
    <xf numFmtId="9" fontId="50" fillId="2" borderId="34" xfId="2" applyFont="1" applyFill="1" applyBorder="1" applyAlignment="1" applyProtection="1">
      <alignment horizontal="center"/>
      <protection locked="0"/>
    </xf>
    <xf numFmtId="9" fontId="50" fillId="2" borderId="35" xfId="2" applyFont="1" applyFill="1" applyBorder="1" applyAlignment="1" applyProtection="1">
      <alignment horizontal="center"/>
      <protection locked="0"/>
    </xf>
    <xf numFmtId="0" fontId="50" fillId="2" borderId="34" xfId="0" applyFont="1" applyFill="1" applyBorder="1" applyAlignment="1" applyProtection="1">
      <alignment horizontal="center"/>
      <protection locked="0"/>
    </xf>
    <xf numFmtId="0" fontId="50" fillId="2" borderId="35" xfId="0" applyFont="1" applyFill="1" applyBorder="1" applyAlignment="1" applyProtection="1">
      <alignment horizontal="center"/>
      <protection locked="0"/>
    </xf>
    <xf numFmtId="0" fontId="59" fillId="10" borderId="62" xfId="0" applyFont="1" applyFill="1" applyBorder="1" applyAlignment="1" applyProtection="1">
      <alignment horizontal="center" vertical="center" wrapText="1"/>
      <protection locked="0"/>
    </xf>
    <xf numFmtId="0" fontId="59" fillId="10" borderId="44" xfId="0" applyFont="1" applyFill="1" applyBorder="1" applyAlignment="1" applyProtection="1">
      <alignment horizontal="center" vertical="center" wrapText="1"/>
      <protection locked="0"/>
    </xf>
    <xf numFmtId="0" fontId="59" fillId="10" borderId="57" xfId="0" applyFont="1" applyFill="1" applyBorder="1" applyAlignment="1" applyProtection="1">
      <alignment horizontal="center" vertical="center" wrapText="1"/>
      <protection locked="0"/>
    </xf>
    <xf numFmtId="0" fontId="39" fillId="10" borderId="69" xfId="0" applyFont="1" applyFill="1" applyBorder="1" applyAlignment="1" applyProtection="1">
      <alignment horizontal="left"/>
      <protection locked="0"/>
    </xf>
    <xf numFmtId="0" fontId="39" fillId="10" borderId="79" xfId="0" applyFont="1" applyFill="1" applyBorder="1" applyAlignment="1" applyProtection="1">
      <alignment horizontal="left"/>
      <protection locked="0"/>
    </xf>
    <xf numFmtId="0" fontId="39" fillId="10" borderId="68" xfId="0" applyFont="1" applyFill="1" applyBorder="1" applyAlignment="1" applyProtection="1">
      <alignment horizontal="left"/>
      <protection locked="0"/>
    </xf>
    <xf numFmtId="0" fontId="59" fillId="10" borderId="91" xfId="0" applyFont="1" applyFill="1" applyBorder="1" applyAlignment="1" applyProtection="1">
      <alignment horizontal="center" vertical="center" wrapText="1"/>
      <protection locked="0"/>
    </xf>
    <xf numFmtId="0" fontId="59" fillId="10" borderId="35" xfId="0" applyFont="1" applyFill="1" applyBorder="1" applyAlignment="1" applyProtection="1">
      <alignment horizontal="center" vertical="center" wrapText="1"/>
      <protection locked="0"/>
    </xf>
    <xf numFmtId="0" fontId="59" fillId="10" borderId="92" xfId="0" applyFont="1" applyFill="1" applyBorder="1" applyAlignment="1" applyProtection="1">
      <alignment horizontal="center" vertical="center" wrapText="1"/>
      <protection locked="0"/>
    </xf>
    <xf numFmtId="0" fontId="59" fillId="10" borderId="97" xfId="0" applyFont="1" applyFill="1" applyBorder="1" applyAlignment="1" applyProtection="1">
      <alignment horizontal="center" vertical="center" wrapText="1"/>
      <protection locked="0"/>
    </xf>
    <xf numFmtId="0" fontId="59" fillId="10" borderId="0" xfId="0" applyFont="1" applyFill="1" applyAlignment="1" applyProtection="1">
      <alignment horizontal="center" vertical="center" wrapText="1"/>
      <protection locked="0"/>
    </xf>
    <xf numFmtId="0" fontId="59" fillId="10" borderId="95" xfId="0" applyFont="1" applyFill="1" applyBorder="1" applyAlignment="1" applyProtection="1">
      <alignment horizontal="center" vertical="center" wrapText="1"/>
      <protection locked="0"/>
    </xf>
    <xf numFmtId="0" fontId="59" fillId="10" borderId="88" xfId="0" applyFont="1" applyFill="1" applyBorder="1" applyAlignment="1" applyProtection="1">
      <alignment horizontal="center" vertical="center" wrapText="1"/>
      <protection locked="0"/>
    </xf>
    <xf numFmtId="0" fontId="59" fillId="10" borderId="33" xfId="0" applyFont="1" applyFill="1" applyBorder="1" applyAlignment="1" applyProtection="1">
      <alignment horizontal="center" vertical="center" wrapText="1"/>
      <protection locked="0"/>
    </xf>
    <xf numFmtId="0" fontId="59" fillId="10" borderId="93" xfId="0" applyFont="1" applyFill="1" applyBorder="1" applyAlignment="1" applyProtection="1">
      <alignment horizontal="center" vertical="center" wrapText="1"/>
      <protection locked="0"/>
    </xf>
    <xf numFmtId="0" fontId="59" fillId="10" borderId="86" xfId="0" applyFont="1" applyFill="1" applyBorder="1" applyAlignment="1" applyProtection="1">
      <alignment horizontal="center" vertical="center" wrapText="1"/>
      <protection locked="0"/>
    </xf>
    <xf numFmtId="0" fontId="59" fillId="10" borderId="87" xfId="0" applyFont="1" applyFill="1" applyBorder="1" applyAlignment="1" applyProtection="1">
      <alignment horizontal="center" vertical="center" wrapText="1"/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9" fillId="10" borderId="0" xfId="0" applyFont="1" applyFill="1" applyAlignment="1" applyProtection="1">
      <alignment horizontal="left"/>
      <protection locked="0"/>
    </xf>
    <xf numFmtId="165" fontId="37" fillId="2" borderId="12" xfId="0" applyNumberFormat="1" applyFont="1" applyFill="1" applyBorder="1" applyAlignment="1" applyProtection="1">
      <alignment horizontal="center"/>
      <protection locked="0"/>
    </xf>
    <xf numFmtId="165" fontId="37" fillId="2" borderId="19" xfId="0" applyNumberFormat="1" applyFont="1" applyFill="1" applyBorder="1" applyAlignment="1" applyProtection="1">
      <alignment horizontal="center"/>
      <protection locked="0"/>
    </xf>
    <xf numFmtId="0" fontId="37" fillId="2" borderId="108" xfId="0" applyFont="1" applyFill="1" applyBorder="1" applyAlignment="1" applyProtection="1">
      <alignment horizontal="left" vertical="center"/>
      <protection locked="0"/>
    </xf>
    <xf numFmtId="0" fontId="37" fillId="2" borderId="109" xfId="0" applyFont="1" applyFill="1" applyBorder="1" applyAlignment="1" applyProtection="1">
      <alignment horizontal="left" vertical="center"/>
      <protection locked="0"/>
    </xf>
    <xf numFmtId="0" fontId="37" fillId="2" borderId="110" xfId="0" applyFont="1" applyFill="1" applyBorder="1" applyAlignment="1" applyProtection="1">
      <alignment horizontal="left" vertical="center"/>
      <protection locked="0"/>
    </xf>
    <xf numFmtId="166" fontId="37" fillId="2" borderId="14" xfId="0" applyNumberFormat="1" applyFont="1" applyFill="1" applyBorder="1" applyAlignment="1" applyProtection="1">
      <alignment horizontal="center"/>
      <protection locked="0"/>
    </xf>
    <xf numFmtId="166" fontId="37" fillId="2" borderId="21" xfId="0" applyNumberFormat="1" applyFont="1" applyFill="1" applyBorder="1" applyAlignment="1" applyProtection="1">
      <alignment horizontal="center"/>
      <protection locked="0"/>
    </xf>
    <xf numFmtId="0" fontId="37" fillId="2" borderId="15" xfId="0" applyFont="1" applyFill="1" applyBorder="1" applyAlignment="1" applyProtection="1">
      <alignment horizontal="left" vertical="center" wrapText="1"/>
      <protection locked="0"/>
    </xf>
    <xf numFmtId="0" fontId="37" fillId="2" borderId="16" xfId="0" applyFont="1" applyFill="1" applyBorder="1" applyAlignment="1" applyProtection="1">
      <alignment horizontal="left" vertical="center" wrapText="1"/>
      <protection locked="0"/>
    </xf>
    <xf numFmtId="0" fontId="37" fillId="2" borderId="17" xfId="0" applyFont="1" applyFill="1" applyBorder="1" applyAlignment="1" applyProtection="1">
      <alignment horizontal="left" vertical="center" wrapText="1"/>
      <protection locked="0"/>
    </xf>
    <xf numFmtId="0" fontId="37" fillId="2" borderId="22" xfId="0" applyFont="1" applyFill="1" applyBorder="1" applyAlignment="1" applyProtection="1">
      <alignment horizontal="left" vertical="center" wrapText="1"/>
      <protection locked="0"/>
    </xf>
    <xf numFmtId="0" fontId="37" fillId="2" borderId="23" xfId="0" applyFont="1" applyFill="1" applyBorder="1" applyAlignment="1" applyProtection="1">
      <alignment horizontal="left" vertical="center" wrapText="1"/>
      <protection locked="0"/>
    </xf>
    <xf numFmtId="0" fontId="37" fillId="2" borderId="24" xfId="0" applyFont="1" applyFill="1" applyBorder="1" applyAlignment="1" applyProtection="1">
      <alignment horizontal="left" vertical="center" wrapText="1"/>
      <protection locked="0"/>
    </xf>
    <xf numFmtId="4" fontId="37" fillId="2" borderId="15" xfId="0" applyNumberFormat="1" applyFont="1" applyFill="1" applyBorder="1" applyAlignment="1" applyProtection="1">
      <alignment horizontal="center" vertical="center"/>
      <protection locked="0"/>
    </xf>
    <xf numFmtId="4" fontId="37" fillId="2" borderId="17" xfId="0" applyNumberFormat="1" applyFont="1" applyFill="1" applyBorder="1" applyAlignment="1" applyProtection="1">
      <alignment horizontal="center" vertical="center"/>
      <protection locked="0"/>
    </xf>
    <xf numFmtId="4" fontId="37" fillId="2" borderId="22" xfId="0" applyNumberFormat="1" applyFont="1" applyFill="1" applyBorder="1" applyAlignment="1" applyProtection="1">
      <alignment horizontal="center" vertical="center"/>
      <protection locked="0"/>
    </xf>
    <xf numFmtId="4" fontId="37" fillId="2" borderId="24" xfId="0" applyNumberFormat="1" applyFont="1" applyFill="1" applyBorder="1" applyAlignment="1" applyProtection="1">
      <alignment horizontal="center" vertical="center"/>
      <protection locked="0"/>
    </xf>
    <xf numFmtId="4" fontId="37" fillId="2" borderId="18" xfId="0" applyNumberFormat="1" applyFont="1" applyFill="1" applyBorder="1" applyAlignment="1" applyProtection="1">
      <alignment horizontal="center" vertical="center"/>
      <protection locked="0"/>
    </xf>
    <xf numFmtId="4" fontId="37" fillId="2" borderId="25" xfId="0" applyNumberFormat="1" applyFont="1" applyFill="1" applyBorder="1" applyAlignment="1" applyProtection="1">
      <alignment horizontal="center" vertical="center"/>
      <protection locked="0"/>
    </xf>
    <xf numFmtId="0" fontId="37" fillId="2" borderId="105" xfId="0" applyFont="1" applyFill="1" applyBorder="1" applyAlignment="1" applyProtection="1">
      <alignment horizontal="left" vertical="center"/>
      <protection locked="0"/>
    </xf>
    <xf numFmtId="0" fontId="37" fillId="2" borderId="106" xfId="0" applyFont="1" applyFill="1" applyBorder="1" applyAlignment="1" applyProtection="1">
      <alignment horizontal="left" vertical="center"/>
      <protection locked="0"/>
    </xf>
    <xf numFmtId="0" fontId="37" fillId="2" borderId="107" xfId="0" applyFont="1" applyFill="1" applyBorder="1" applyAlignment="1" applyProtection="1">
      <alignment horizontal="left" vertical="center"/>
      <protection locked="0"/>
    </xf>
    <xf numFmtId="0" fontId="37" fillId="2" borderId="13" xfId="0" applyFont="1" applyFill="1" applyBorder="1" applyAlignment="1" applyProtection="1">
      <alignment horizontal="left" vertical="center"/>
      <protection locked="0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right" vertical="center"/>
      <protection locked="0"/>
    </xf>
    <xf numFmtId="0" fontId="35" fillId="2" borderId="11" xfId="0" applyFont="1" applyFill="1" applyBorder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center"/>
      <protection locked="0"/>
    </xf>
    <xf numFmtId="0" fontId="58" fillId="10" borderId="3" xfId="0" applyFont="1" applyFill="1" applyBorder="1" applyAlignment="1" applyProtection="1">
      <alignment horizontal="center" vertical="center"/>
      <protection locked="0"/>
    </xf>
    <xf numFmtId="0" fontId="58" fillId="10" borderId="4" xfId="0" applyFont="1" applyFill="1" applyBorder="1" applyAlignment="1" applyProtection="1">
      <alignment horizontal="center" vertical="center"/>
      <protection locked="0"/>
    </xf>
    <xf numFmtId="20" fontId="37" fillId="2" borderId="13" xfId="0" applyNumberFormat="1" applyFont="1" applyFill="1" applyBorder="1" applyAlignment="1" applyProtection="1">
      <alignment horizontal="left" vertical="center"/>
      <protection locked="0"/>
    </xf>
    <xf numFmtId="0" fontId="51" fillId="2" borderId="0" xfId="0" applyFont="1" applyFill="1" applyAlignment="1" applyProtection="1">
      <alignment horizontal="left"/>
      <protection locked="0"/>
    </xf>
    <xf numFmtId="0" fontId="41" fillId="2" borderId="16" xfId="0" applyFont="1" applyFill="1" applyBorder="1" applyAlignment="1" applyProtection="1">
      <alignment horizontal="center"/>
      <protection locked="0"/>
    </xf>
    <xf numFmtId="0" fontId="41" fillId="2" borderId="104" xfId="0" applyFont="1" applyFill="1" applyBorder="1" applyAlignment="1" applyProtection="1">
      <alignment horizontal="center"/>
      <protection locked="0"/>
    </xf>
    <xf numFmtId="4" fontId="37" fillId="2" borderId="26" xfId="0" applyNumberFormat="1" applyFont="1" applyFill="1" applyBorder="1" applyAlignment="1" applyProtection="1">
      <alignment horizontal="center" vertical="center"/>
      <protection locked="0"/>
    </xf>
    <xf numFmtId="4" fontId="37" fillId="2" borderId="27" xfId="0" applyNumberFormat="1" applyFont="1" applyFill="1" applyBorder="1" applyAlignment="1" applyProtection="1">
      <alignment horizontal="center" vertical="center"/>
      <protection locked="0"/>
    </xf>
    <xf numFmtId="4" fontId="39" fillId="10" borderId="28" xfId="0" applyNumberFormat="1" applyFont="1" applyFill="1" applyBorder="1" applyAlignment="1">
      <alignment horizontal="center"/>
    </xf>
    <xf numFmtId="0" fontId="39" fillId="10" borderId="29" xfId="0" applyFont="1" applyFill="1" applyBorder="1" applyAlignment="1">
      <alignment horizontal="center"/>
    </xf>
    <xf numFmtId="0" fontId="11" fillId="3" borderId="0" xfId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2" borderId="31" xfId="0" applyFill="1" applyBorder="1" applyAlignment="1">
      <alignment horizontal="center" vertical="top"/>
    </xf>
    <xf numFmtId="0" fontId="0" fillId="2" borderId="32" xfId="0" applyFill="1" applyBorder="1" applyAlignment="1">
      <alignment horizontal="center" vertical="top"/>
    </xf>
    <xf numFmtId="0" fontId="0" fillId="2" borderId="64" xfId="0" applyFill="1" applyBorder="1" applyAlignment="1">
      <alignment horizontal="center" vertical="top"/>
    </xf>
    <xf numFmtId="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21" fillId="5" borderId="0" xfId="0" applyNumberFormat="1" applyFont="1" applyFill="1" applyAlignment="1">
      <alignment horizontal="right" vertical="center"/>
    </xf>
    <xf numFmtId="0" fontId="18" fillId="8" borderId="30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4" fontId="21" fillId="5" borderId="76" xfId="0" applyNumberFormat="1" applyFont="1" applyFill="1" applyBorder="1" applyAlignment="1">
      <alignment horizontal="right" vertical="center"/>
    </xf>
    <xf numFmtId="4" fontId="21" fillId="5" borderId="80" xfId="0" applyNumberFormat="1" applyFont="1" applyFill="1" applyBorder="1" applyAlignment="1">
      <alignment horizontal="right" vertical="center"/>
    </xf>
    <xf numFmtId="0" fontId="18" fillId="5" borderId="30" xfId="0" applyFont="1" applyFill="1" applyBorder="1" applyAlignment="1">
      <alignment horizontal="center" vertical="center" wrapText="1"/>
    </xf>
    <xf numFmtId="4" fontId="21" fillId="5" borderId="31" xfId="0" applyNumberFormat="1" applyFont="1" applyFill="1" applyBorder="1" applyAlignment="1">
      <alignment horizontal="center" vertical="center" wrapText="1"/>
    </xf>
    <xf numFmtId="4" fontId="21" fillId="5" borderId="64" xfId="0" applyNumberFormat="1" applyFont="1" applyFill="1" applyBorder="1" applyAlignment="1">
      <alignment horizontal="center" vertical="center" wrapText="1"/>
    </xf>
    <xf numFmtId="4" fontId="21" fillId="5" borderId="32" xfId="0" applyNumberFormat="1" applyFont="1" applyFill="1" applyBorder="1" applyAlignment="1">
      <alignment horizontal="center" vertical="center" wrapText="1"/>
    </xf>
  </cellXfs>
  <cellStyles count="4">
    <cellStyle name="Hypertextové prepojenie" xfId="1" builtinId="8"/>
    <cellStyle name="Normálna" xfId="0" builtinId="0"/>
    <cellStyle name="normálne_Zošit1" xfId="3" xr:uid="{197D899A-75F8-41BD-B3BF-7400412779C2}"/>
    <cellStyle name="Percentá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1D5A93"/>
      <color rgb="FFD9E9F7"/>
      <color rgb="FFD55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1</xdr:row>
      <xdr:rowOff>31750</xdr:rowOff>
    </xdr:from>
    <xdr:to>
      <xdr:col>2</xdr:col>
      <xdr:colOff>436701</xdr:colOff>
      <xdr:row>1</xdr:row>
      <xdr:rowOff>685800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D8B7B3F-385F-4C10-9981-827EABDC87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0" y="260350"/>
          <a:ext cx="874851" cy="6540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35255</xdr:colOff>
      <xdr:row>0</xdr:row>
      <xdr:rowOff>182393</xdr:rowOff>
    </xdr:from>
    <xdr:to>
      <xdr:col>2</xdr:col>
      <xdr:colOff>506648</xdr:colOff>
      <xdr:row>1</xdr:row>
      <xdr:rowOff>791672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7010" y="182393"/>
          <a:ext cx="1113149" cy="83220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82549</xdr:rowOff>
    </xdr:from>
    <xdr:to>
      <xdr:col>3</xdr:col>
      <xdr:colOff>514350</xdr:colOff>
      <xdr:row>6</xdr:row>
      <xdr:rowOff>197112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947CEA5-EF48-4D98-AD47-8BB482AF1A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350" y="355599"/>
          <a:ext cx="1695450" cy="126754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stovnenahrady.sk/slovinsko.php" TargetMode="External"/><Relationship Id="rId13" Type="http://schemas.openxmlformats.org/officeDocument/2006/relationships/hyperlink" Target="https://www.cestovnenahrady.sk/ukrajina.php" TargetMode="External"/><Relationship Id="rId3" Type="http://schemas.openxmlformats.org/officeDocument/2006/relationships/hyperlink" Target="https://www.cestovnenahrady.sk/holandsko.php" TargetMode="External"/><Relationship Id="rId7" Type="http://schemas.openxmlformats.org/officeDocument/2006/relationships/hyperlink" Target="https://www.cestovnenahrady.sk/rakusko.php" TargetMode="External"/><Relationship Id="rId12" Type="http://schemas.openxmlformats.org/officeDocument/2006/relationships/hyperlink" Target="https://www.cestovnenahrady.sk/turecko.php" TargetMode="External"/><Relationship Id="rId2" Type="http://schemas.openxmlformats.org/officeDocument/2006/relationships/hyperlink" Target="https://www.cestovnenahrady.sk/francuzsko.php" TargetMode="External"/><Relationship Id="rId1" Type="http://schemas.openxmlformats.org/officeDocument/2006/relationships/hyperlink" Target="https://www.cestovnenahrady.sk/ceska-republika.php" TargetMode="External"/><Relationship Id="rId6" Type="http://schemas.openxmlformats.org/officeDocument/2006/relationships/hyperlink" Target="https://www.cestovnenahrady.sk/polsko.php" TargetMode="External"/><Relationship Id="rId11" Type="http://schemas.openxmlformats.org/officeDocument/2006/relationships/hyperlink" Target="https://www.cestovnenahrady.sk/taliansko.php" TargetMode="External"/><Relationship Id="rId5" Type="http://schemas.openxmlformats.org/officeDocument/2006/relationships/hyperlink" Target="https://www.cestovnenahrady.sk/nemecko.php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s://www.cestovnenahrady.sk/svajciarsko.php" TargetMode="External"/><Relationship Id="rId4" Type="http://schemas.openxmlformats.org/officeDocument/2006/relationships/hyperlink" Target="https://www.cestovnenahrady.sk/madarsko.php" TargetMode="External"/><Relationship Id="rId9" Type="http://schemas.openxmlformats.org/officeDocument/2006/relationships/hyperlink" Target="https://www.cestovnenahrady.sk/srbsko.php" TargetMode="External"/><Relationship Id="rId14" Type="http://schemas.openxmlformats.org/officeDocument/2006/relationships/hyperlink" Target="https://www.cestovnenahrady.sk/anglicko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C459-B167-4BAA-BEE7-CBE2EB38EA26}">
  <sheetPr codeName="Hárok1">
    <tabColor theme="7" tint="0.79998168889431442"/>
    <pageSetUpPr fitToPage="1"/>
  </sheetPr>
  <dimension ref="A1:Z60"/>
  <sheetViews>
    <sheetView showWhiteSpace="0" topLeftCell="A20" zoomScaleNormal="100" workbookViewId="0">
      <selection activeCell="I29" sqref="I29:J29"/>
    </sheetView>
  </sheetViews>
  <sheetFormatPr defaultColWidth="0" defaultRowHeight="17.5" zeroHeight="1"/>
  <cols>
    <col min="1" max="1" width="9.1796875" style="171" customWidth="1"/>
    <col min="2" max="2" width="10.1796875" style="171" bestFit="1" customWidth="1"/>
    <col min="3" max="4" width="9.1796875" style="171" customWidth="1"/>
    <col min="5" max="5" width="9.453125" style="171" customWidth="1"/>
    <col min="6" max="6" width="11.81640625" style="171" bestFit="1" customWidth="1"/>
    <col min="7" max="7" width="9.1796875" style="171" customWidth="1"/>
    <col min="8" max="8" width="11.81640625" style="171" customWidth="1"/>
    <col min="9" max="14" width="9.1796875" style="171" customWidth="1"/>
    <col min="15" max="26" width="0" style="171" hidden="1" customWidth="1"/>
    <col min="27" max="16384" width="9.1796875" style="171" hidden="1"/>
  </cols>
  <sheetData>
    <row r="1" spans="2:13" ht="18" thickBot="1"/>
    <row r="2" spans="2:13" ht="57.75" customHeight="1">
      <c r="B2" s="298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300"/>
    </row>
    <row r="3" spans="2:13" ht="24" customHeight="1">
      <c r="B3" s="192" t="s">
        <v>1</v>
      </c>
      <c r="C3" s="193"/>
      <c r="D3" s="193"/>
      <c r="E3" s="193"/>
      <c r="F3" s="193"/>
      <c r="G3" s="194" t="s">
        <v>2</v>
      </c>
      <c r="H3" s="193"/>
      <c r="I3" s="193"/>
      <c r="J3" s="193"/>
      <c r="K3" s="194" t="s">
        <v>3</v>
      </c>
      <c r="L3" s="193"/>
      <c r="M3" s="195"/>
    </row>
    <row r="4" spans="2:13">
      <c r="B4" s="301"/>
      <c r="C4" s="302"/>
      <c r="D4" s="302"/>
      <c r="E4" s="302"/>
      <c r="F4" s="302"/>
      <c r="G4" s="341"/>
      <c r="H4" s="341"/>
      <c r="I4" s="341"/>
      <c r="J4" s="341"/>
      <c r="K4" s="196"/>
      <c r="L4" s="196"/>
      <c r="M4" s="197"/>
    </row>
    <row r="5" spans="2:13">
      <c r="B5" s="198" t="s">
        <v>4</v>
      </c>
      <c r="C5" s="172"/>
      <c r="D5" s="172"/>
      <c r="E5" s="172"/>
      <c r="F5" s="172"/>
      <c r="G5" s="172"/>
      <c r="H5" s="199"/>
      <c r="I5" s="199"/>
      <c r="J5" s="199"/>
      <c r="K5" s="199"/>
      <c r="L5" s="199"/>
      <c r="M5" s="200"/>
    </row>
    <row r="6" spans="2:13">
      <c r="B6" s="351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3"/>
    </row>
    <row r="7" spans="2:13">
      <c r="B7" s="198" t="s">
        <v>5</v>
      </c>
      <c r="C7" s="199"/>
      <c r="D7" s="199"/>
      <c r="E7" s="199"/>
      <c r="F7" s="199"/>
      <c r="G7" s="172" t="s">
        <v>6</v>
      </c>
      <c r="H7" s="199"/>
      <c r="I7" s="199"/>
      <c r="J7" s="199"/>
      <c r="K7" s="199"/>
      <c r="L7" s="199"/>
      <c r="M7" s="200"/>
    </row>
    <row r="8" spans="2:13" ht="18" thickBot="1">
      <c r="B8" s="319"/>
      <c r="C8" s="320"/>
      <c r="D8" s="320"/>
      <c r="E8" s="320"/>
      <c r="F8" s="321"/>
      <c r="G8" s="201"/>
      <c r="H8" s="313"/>
      <c r="I8" s="314"/>
      <c r="J8" s="314"/>
      <c r="K8" s="314"/>
      <c r="L8" s="314"/>
      <c r="M8" s="315"/>
    </row>
    <row r="9" spans="2:13" ht="18" thickBot="1">
      <c r="B9" s="322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8"/>
    </row>
    <row r="10" spans="2:13">
      <c r="B10" s="311" t="s">
        <v>7</v>
      </c>
      <c r="C10" s="312"/>
      <c r="D10" s="312"/>
      <c r="E10" s="312"/>
      <c r="F10" s="307" t="s">
        <v>8</v>
      </c>
      <c r="G10" s="308"/>
      <c r="H10" s="312" t="s">
        <v>9</v>
      </c>
      <c r="I10" s="312"/>
      <c r="J10" s="312" t="s">
        <v>10</v>
      </c>
      <c r="K10" s="312"/>
      <c r="L10" s="312"/>
      <c r="M10" s="316"/>
    </row>
    <row r="11" spans="2:13">
      <c r="B11" s="202" t="s">
        <v>11</v>
      </c>
      <c r="C11" s="203" t="s">
        <v>12</v>
      </c>
      <c r="D11" s="303" t="s">
        <v>13</v>
      </c>
      <c r="E11" s="303"/>
      <c r="F11" s="309"/>
      <c r="G11" s="310"/>
      <c r="H11" s="303"/>
      <c r="I11" s="303"/>
      <c r="J11" s="203" t="s">
        <v>11</v>
      </c>
      <c r="K11" s="203" t="s">
        <v>12</v>
      </c>
      <c r="L11" s="303" t="s">
        <v>13</v>
      </c>
      <c r="M11" s="304"/>
    </row>
    <row r="12" spans="2:13" ht="17.75" customHeight="1">
      <c r="B12" s="204"/>
      <c r="C12" s="205"/>
      <c r="D12" s="305"/>
      <c r="E12" s="305"/>
      <c r="F12" s="305"/>
      <c r="G12" s="305"/>
      <c r="H12" s="305"/>
      <c r="I12" s="305"/>
      <c r="J12" s="206"/>
      <c r="K12" s="205"/>
      <c r="L12" s="305"/>
      <c r="M12" s="306"/>
    </row>
    <row r="13" spans="2:13">
      <c r="B13" s="207"/>
      <c r="C13" s="205"/>
      <c r="D13" s="348"/>
      <c r="E13" s="349"/>
      <c r="F13" s="348"/>
      <c r="G13" s="349"/>
      <c r="H13" s="346"/>
      <c r="I13" s="347"/>
      <c r="J13" s="208"/>
      <c r="K13" s="205"/>
      <c r="L13" s="348"/>
      <c r="M13" s="350"/>
    </row>
    <row r="14" spans="2:13" ht="18" customHeight="1">
      <c r="B14" s="207"/>
      <c r="C14" s="205"/>
      <c r="D14" s="348"/>
      <c r="E14" s="349"/>
      <c r="F14" s="348"/>
      <c r="G14" s="349"/>
      <c r="H14" s="346"/>
      <c r="I14" s="347"/>
      <c r="J14" s="208"/>
      <c r="K14" s="205"/>
      <c r="L14" s="348"/>
      <c r="M14" s="350"/>
    </row>
    <row r="15" spans="2:13">
      <c r="B15" s="207"/>
      <c r="C15" s="205"/>
      <c r="D15" s="348"/>
      <c r="E15" s="349"/>
      <c r="F15" s="348"/>
      <c r="G15" s="349"/>
      <c r="H15" s="346"/>
      <c r="I15" s="347"/>
      <c r="J15" s="208"/>
      <c r="K15" s="205"/>
      <c r="L15" s="348"/>
      <c r="M15" s="350"/>
    </row>
    <row r="16" spans="2:13" ht="18" thickBot="1">
      <c r="B16" s="209"/>
      <c r="C16" s="210"/>
      <c r="D16" s="276"/>
      <c r="E16" s="276"/>
      <c r="F16" s="276"/>
      <c r="G16" s="276"/>
      <c r="H16" s="277"/>
      <c r="I16" s="277"/>
      <c r="J16" s="211"/>
      <c r="K16" s="210"/>
      <c r="L16" s="276"/>
      <c r="M16" s="345"/>
    </row>
    <row r="17" spans="2:13" ht="19.75" customHeight="1">
      <c r="B17" s="335" t="s">
        <v>14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7"/>
    </row>
    <row r="18" spans="2:13" ht="18" thickBot="1"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40"/>
    </row>
    <row r="19" spans="2:13">
      <c r="B19" s="291" t="s">
        <v>15</v>
      </c>
      <c r="C19" s="292"/>
      <c r="D19" s="292" t="s">
        <v>16</v>
      </c>
      <c r="E19" s="292"/>
      <c r="F19" s="292" t="s">
        <v>17</v>
      </c>
      <c r="G19" s="292"/>
      <c r="H19" s="281" t="s">
        <v>18</v>
      </c>
      <c r="I19" s="282"/>
      <c r="J19" s="281" t="s">
        <v>19</v>
      </c>
      <c r="K19" s="282"/>
      <c r="L19" s="292" t="s">
        <v>20</v>
      </c>
      <c r="M19" s="293"/>
    </row>
    <row r="20" spans="2:13">
      <c r="B20" s="297"/>
      <c r="C20" s="280"/>
      <c r="D20" s="279"/>
      <c r="E20" s="280"/>
      <c r="F20" s="279"/>
      <c r="G20" s="280"/>
      <c r="H20" s="279"/>
      <c r="I20" s="280"/>
      <c r="J20" s="279"/>
      <c r="K20" s="280"/>
      <c r="L20" s="279"/>
      <c r="M20" s="294"/>
    </row>
    <row r="21" spans="2:13">
      <c r="B21" s="297"/>
      <c r="C21" s="280"/>
      <c r="D21" s="279"/>
      <c r="E21" s="280"/>
      <c r="F21" s="279"/>
      <c r="G21" s="280"/>
      <c r="H21" s="279"/>
      <c r="I21" s="280"/>
      <c r="J21" s="279"/>
      <c r="K21" s="280"/>
      <c r="L21" s="279"/>
      <c r="M21" s="294"/>
    </row>
    <row r="22" spans="2:13" s="71" customFormat="1" ht="18" thickBot="1">
      <c r="B22" s="297"/>
      <c r="C22" s="280"/>
      <c r="D22" s="279"/>
      <c r="E22" s="280"/>
      <c r="F22" s="279"/>
      <c r="G22" s="280"/>
      <c r="H22" s="279"/>
      <c r="I22" s="280"/>
      <c r="J22" s="279"/>
      <c r="K22" s="280"/>
      <c r="L22" s="279"/>
      <c r="M22" s="294"/>
    </row>
    <row r="23" spans="2:13" s="71" customFormat="1">
      <c r="B23" s="166"/>
      <c r="C23" s="167"/>
      <c r="D23" s="167"/>
      <c r="E23" s="167"/>
      <c r="F23" s="167"/>
      <c r="G23" s="168"/>
      <c r="H23" s="168"/>
      <c r="I23" s="168"/>
      <c r="J23" s="168"/>
      <c r="K23" s="168"/>
      <c r="L23" s="168"/>
      <c r="M23" s="169"/>
    </row>
    <row r="24" spans="2:13" s="71" customFormat="1">
      <c r="B24" s="174"/>
      <c r="C24" s="175"/>
      <c r="F24" s="175"/>
      <c r="G24" s="272"/>
      <c r="H24" s="272"/>
      <c r="I24" s="273"/>
      <c r="J24" s="273"/>
      <c r="K24" s="177" t="s">
        <v>247</v>
      </c>
      <c r="L24" s="178"/>
      <c r="M24" s="179"/>
    </row>
    <row r="25" spans="2:13" s="71" customFormat="1">
      <c r="B25" s="180"/>
      <c r="G25" s="270"/>
      <c r="H25" s="270"/>
      <c r="I25" s="278"/>
      <c r="J25" s="278"/>
      <c r="K25" s="181"/>
      <c r="M25" s="182"/>
    </row>
    <row r="26" spans="2:13" s="71" customFormat="1">
      <c r="B26" s="183"/>
      <c r="G26" s="272"/>
      <c r="H26" s="272"/>
      <c r="I26" s="273"/>
      <c r="J26" s="273"/>
      <c r="K26" s="181"/>
      <c r="M26" s="182"/>
    </row>
    <row r="27" spans="2:13" s="71" customFormat="1">
      <c r="B27" s="183"/>
      <c r="D27" s="175"/>
      <c r="F27" s="184" t="s">
        <v>21</v>
      </c>
      <c r="G27" s="272" t="s">
        <v>22</v>
      </c>
      <c r="H27" s="272"/>
      <c r="I27" s="274">
        <f>SUM('s.2 - výdavky'!H3:I3)</f>
        <v>0</v>
      </c>
      <c r="J27" s="274"/>
      <c r="K27" s="181"/>
      <c r="M27" s="182"/>
    </row>
    <row r="28" spans="2:13" s="71" customFormat="1">
      <c r="B28" s="183"/>
      <c r="G28" s="272" t="s">
        <v>23</v>
      </c>
      <c r="H28" s="272"/>
      <c r="I28" s="274">
        <f>SUM('s.2 - výdavky'!H27:I27)</f>
        <v>0</v>
      </c>
      <c r="J28" s="274"/>
      <c r="K28" s="181"/>
      <c r="M28" s="182"/>
    </row>
    <row r="29" spans="2:13" s="71" customFormat="1">
      <c r="B29" s="183"/>
      <c r="G29" s="272" t="s">
        <v>24</v>
      </c>
      <c r="H29" s="272"/>
      <c r="I29" s="274">
        <f>SUM('s.2 - výdavky'!H36:I36)</f>
        <v>0</v>
      </c>
      <c r="J29" s="274"/>
      <c r="K29" s="181"/>
      <c r="M29" s="182"/>
    </row>
    <row r="30" spans="2:13" s="71" customFormat="1">
      <c r="B30" s="183"/>
      <c r="G30" s="272" t="s">
        <v>25</v>
      </c>
      <c r="H30" s="272"/>
      <c r="I30" s="274">
        <f>'s.3 - stravné tuzem.'!$H$41</f>
        <v>0</v>
      </c>
      <c r="J30" s="274"/>
      <c r="K30" s="181"/>
      <c r="M30" s="182"/>
    </row>
    <row r="31" spans="2:13" s="71" customFormat="1">
      <c r="B31" s="183"/>
      <c r="G31" s="272" t="s">
        <v>26</v>
      </c>
      <c r="H31" s="272"/>
      <c r="I31" s="274">
        <f>'s.3 - stravné zahr.'!L53</f>
        <v>0</v>
      </c>
      <c r="J31" s="274"/>
      <c r="K31" s="181"/>
      <c r="M31" s="182"/>
    </row>
    <row r="32" spans="2:13" s="71" customFormat="1" ht="19.75" customHeight="1">
      <c r="B32" s="183"/>
      <c r="F32" s="176"/>
      <c r="G32" s="270" t="s">
        <v>27</v>
      </c>
      <c r="H32" s="270"/>
      <c r="I32" s="271">
        <f>SUM(I27:J31)</f>
        <v>0</v>
      </c>
      <c r="J32" s="271"/>
      <c r="K32" s="181"/>
      <c r="M32" s="182"/>
    </row>
    <row r="33" spans="2:13">
      <c r="B33" s="183"/>
      <c r="C33" s="71"/>
      <c r="D33" s="71"/>
      <c r="E33" s="71"/>
      <c r="F33" s="71"/>
      <c r="G33" s="270" t="s">
        <v>28</v>
      </c>
      <c r="H33" s="270"/>
      <c r="I33" s="271">
        <f>I25-I32</f>
        <v>0</v>
      </c>
      <c r="J33" s="271"/>
      <c r="K33" s="181"/>
      <c r="L33" s="71"/>
      <c r="M33" s="182"/>
    </row>
    <row r="34" spans="2:13" ht="18" thickBot="1">
      <c r="B34" s="342" t="s">
        <v>248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4"/>
    </row>
    <row r="35" spans="2:13" ht="25">
      <c r="B35" s="323" t="s">
        <v>246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5"/>
    </row>
    <row r="36" spans="2:13">
      <c r="B36" s="326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8"/>
    </row>
    <row r="37" spans="2:13">
      <c r="B37" s="329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1"/>
    </row>
    <row r="38" spans="2:13">
      <c r="B38" s="329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1"/>
    </row>
    <row r="39" spans="2:13">
      <c r="B39" s="329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1"/>
    </row>
    <row r="40" spans="2:13">
      <c r="B40" s="329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1"/>
    </row>
    <row r="41" spans="2:13">
      <c r="B41" s="329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1"/>
    </row>
    <row r="42" spans="2:13">
      <c r="B42" s="329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1"/>
    </row>
    <row r="43" spans="2:13"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1"/>
    </row>
    <row r="44" spans="2:13">
      <c r="B44" s="329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1"/>
    </row>
    <row r="45" spans="2:13"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1"/>
    </row>
    <row r="46" spans="2:13">
      <c r="B46" s="329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1"/>
    </row>
    <row r="47" spans="2:13">
      <c r="B47" s="329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1"/>
    </row>
    <row r="48" spans="2:13"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1"/>
    </row>
    <row r="49" spans="2:13"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1"/>
    </row>
    <row r="50" spans="2:13"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1"/>
    </row>
    <row r="51" spans="2:13" ht="17.75" customHeight="1"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1"/>
    </row>
    <row r="52" spans="2:13" ht="18" thickBot="1"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4"/>
    </row>
    <row r="53" spans="2:13">
      <c r="B53" s="295"/>
      <c r="C53" s="296"/>
      <c r="D53" s="296"/>
      <c r="E53" s="296"/>
      <c r="G53" s="187"/>
      <c r="M53" s="173"/>
    </row>
    <row r="54" spans="2:13">
      <c r="B54" s="283" t="s">
        <v>249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5"/>
    </row>
    <row r="55" spans="2:13">
      <c r="B55" s="185"/>
      <c r="C55" s="186"/>
      <c r="D55" s="186"/>
      <c r="E55" s="186"/>
      <c r="F55" s="188"/>
      <c r="G55" s="188"/>
      <c r="H55" s="188"/>
      <c r="I55" s="188"/>
      <c r="M55" s="173"/>
    </row>
    <row r="56" spans="2:13">
      <c r="B56" s="286" t="s">
        <v>29</v>
      </c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8"/>
    </row>
    <row r="57" spans="2:13" ht="18" thickBot="1">
      <c r="B57" s="289"/>
      <c r="C57" s="290"/>
      <c r="D57" s="290"/>
      <c r="E57" s="290"/>
      <c r="F57" s="290"/>
      <c r="G57" s="189"/>
      <c r="H57" s="189"/>
      <c r="I57" s="189"/>
      <c r="J57" s="189"/>
      <c r="K57" s="189"/>
      <c r="L57" s="189"/>
      <c r="M57" s="190"/>
    </row>
    <row r="58" spans="2:13">
      <c r="G58" s="275"/>
      <c r="H58" s="275"/>
      <c r="I58" s="275"/>
      <c r="J58" s="275"/>
      <c r="K58" s="275"/>
    </row>
    <row r="59" spans="2:13">
      <c r="G59" s="275"/>
      <c r="H59" s="275"/>
      <c r="I59" s="275"/>
      <c r="J59" s="275"/>
      <c r="K59" s="275"/>
      <c r="M59" s="191" t="s">
        <v>30</v>
      </c>
    </row>
    <row r="60" spans="2:13"/>
  </sheetData>
  <sheetProtection algorithmName="SHA-512" hashValue="ajugOP6TTZevYWurZ74JT4AVa6THvTC2UlMID/oXQDTi/fVEJ3oVJUS2WRn951nrbhj7eKXqIaS9Ss8CTq/H/A==" saltValue="TJvmzoElY3g9VQ30qKD50w==" spinCount="100000" sheet="1" objects="1" scenarios="1"/>
  <protectedRanges>
    <protectedRange algorithmName="SHA-512" hashValue="VFNCNMboaX1zBhjzTNSKi2lbELMszPcmdy82VzauRAbohg0Hop1DmX6HBRiuXuVgdQ/OMUxzvwe4hZ3pIrj//w==" saltValue="BvErGFzB6oVjpK3I0ux38A==" spinCount="100000" sqref="B23:M34" name="Rozsah1"/>
  </protectedRanges>
  <dataConsolidate/>
  <mergeCells count="88">
    <mergeCell ref="H15:I15"/>
    <mergeCell ref="F15:G15"/>
    <mergeCell ref="D15:E15"/>
    <mergeCell ref="L15:M15"/>
    <mergeCell ref="B6:M6"/>
    <mergeCell ref="D13:E13"/>
    <mergeCell ref="F13:G13"/>
    <mergeCell ref="H13:I13"/>
    <mergeCell ref="L13:M13"/>
    <mergeCell ref="D14:E14"/>
    <mergeCell ref="F14:G14"/>
    <mergeCell ref="H14:I14"/>
    <mergeCell ref="L14:M14"/>
    <mergeCell ref="B35:M35"/>
    <mergeCell ref="B36:M52"/>
    <mergeCell ref="B17:M18"/>
    <mergeCell ref="G4:J4"/>
    <mergeCell ref="B34:M34"/>
    <mergeCell ref="L16:M16"/>
    <mergeCell ref="F12:G12"/>
    <mergeCell ref="H12:I12"/>
    <mergeCell ref="J22:K22"/>
    <mergeCell ref="D16:E16"/>
    <mergeCell ref="B21:C21"/>
    <mergeCell ref="D21:E21"/>
    <mergeCell ref="I28:J28"/>
    <mergeCell ref="I29:J29"/>
    <mergeCell ref="B22:C22"/>
    <mergeCell ref="D22:E22"/>
    <mergeCell ref="B2:M2"/>
    <mergeCell ref="B4:F4"/>
    <mergeCell ref="L11:M11"/>
    <mergeCell ref="L12:M12"/>
    <mergeCell ref="F10:G11"/>
    <mergeCell ref="B10:E10"/>
    <mergeCell ref="H10:I11"/>
    <mergeCell ref="D11:E11"/>
    <mergeCell ref="D12:E12"/>
    <mergeCell ref="H8:M8"/>
    <mergeCell ref="J10:M10"/>
    <mergeCell ref="G9:M9"/>
    <mergeCell ref="B8:F8"/>
    <mergeCell ref="B9:F9"/>
    <mergeCell ref="B54:M54"/>
    <mergeCell ref="B56:M56"/>
    <mergeCell ref="B57:F57"/>
    <mergeCell ref="B19:C19"/>
    <mergeCell ref="D19:E19"/>
    <mergeCell ref="F19:G19"/>
    <mergeCell ref="L19:M19"/>
    <mergeCell ref="J21:K21"/>
    <mergeCell ref="F22:G22"/>
    <mergeCell ref="L21:M21"/>
    <mergeCell ref="H22:I22"/>
    <mergeCell ref="B53:E53"/>
    <mergeCell ref="B20:C20"/>
    <mergeCell ref="D20:E20"/>
    <mergeCell ref="L20:M20"/>
    <mergeCell ref="L22:M22"/>
    <mergeCell ref="G59:K59"/>
    <mergeCell ref="I26:J26"/>
    <mergeCell ref="F16:G16"/>
    <mergeCell ref="H16:I16"/>
    <mergeCell ref="I25:J25"/>
    <mergeCell ref="F20:G20"/>
    <mergeCell ref="H19:I19"/>
    <mergeCell ref="H20:I20"/>
    <mergeCell ref="J19:K19"/>
    <mergeCell ref="J20:K20"/>
    <mergeCell ref="G58:K58"/>
    <mergeCell ref="F21:G21"/>
    <mergeCell ref="H21:I21"/>
    <mergeCell ref="I27:J27"/>
    <mergeCell ref="I33:J33"/>
    <mergeCell ref="I30:J30"/>
    <mergeCell ref="G33:H33"/>
    <mergeCell ref="G32:H32"/>
    <mergeCell ref="I32:J32"/>
    <mergeCell ref="G24:H24"/>
    <mergeCell ref="I24:J24"/>
    <mergeCell ref="I31:J31"/>
    <mergeCell ref="G25:H25"/>
    <mergeCell ref="G26:H26"/>
    <mergeCell ref="G27:H27"/>
    <mergeCell ref="G28:H28"/>
    <mergeCell ref="G29:H29"/>
    <mergeCell ref="G30:H30"/>
    <mergeCell ref="G31:H31"/>
  </mergeCells>
  <printOptions horizontalCentered="1" verticalCentered="1"/>
  <pageMargins left="0" right="0" top="0" bottom="0" header="0" footer="0"/>
  <pageSetup paperSize="9" scale="7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9DD6-75CF-45EA-8C14-B7EC5A3B0DEA}">
  <sheetPr>
    <tabColor theme="7" tint="0.79998168889431442"/>
    <pageSetUpPr fitToPage="1"/>
  </sheetPr>
  <dimension ref="A1:J50"/>
  <sheetViews>
    <sheetView showWhiteSpace="0" topLeftCell="A9" zoomScale="94" zoomScaleNormal="94" workbookViewId="0">
      <selection activeCell="G25" sqref="G25:H25"/>
    </sheetView>
  </sheetViews>
  <sheetFormatPr defaultColWidth="0" defaultRowHeight="17.5" zeroHeight="1"/>
  <cols>
    <col min="1" max="2" width="9.1796875" style="171" customWidth="1"/>
    <col min="3" max="3" width="39.1796875" style="171" customWidth="1"/>
    <col min="4" max="6" width="9.1796875" style="171" customWidth="1"/>
    <col min="7" max="7" width="10.81640625" style="171" customWidth="1"/>
    <col min="8" max="8" width="11.453125" style="171" customWidth="1"/>
    <col min="9" max="9" width="14.08984375" style="171" customWidth="1"/>
    <col min="10" max="10" width="9.1796875" style="171" customWidth="1"/>
    <col min="11" max="16384" width="9.1796875" style="171" hidden="1"/>
  </cols>
  <sheetData>
    <row r="1" spans="2:9"/>
    <row r="2" spans="2:9" ht="67.75" customHeight="1" thickBot="1">
      <c r="B2" s="372" t="s">
        <v>31</v>
      </c>
      <c r="C2" s="372"/>
      <c r="D2" s="372"/>
      <c r="E2" s="372"/>
      <c r="F2" s="372"/>
      <c r="G2" s="372"/>
      <c r="H2" s="372"/>
      <c r="I2" s="372"/>
    </row>
    <row r="3" spans="2:9" ht="24" customHeight="1" thickBot="1">
      <c r="B3" s="371" t="s">
        <v>32</v>
      </c>
      <c r="C3" s="371"/>
      <c r="D3" s="371"/>
      <c r="E3" s="371"/>
      <c r="F3" s="371"/>
      <c r="G3" s="371"/>
      <c r="H3" s="354">
        <f>I19+I25</f>
        <v>0</v>
      </c>
      <c r="I3" s="355"/>
    </row>
    <row r="4" spans="2:9" ht="22.75" customHeight="1">
      <c r="B4" s="212"/>
      <c r="C4" s="170" t="s">
        <v>33</v>
      </c>
    </row>
    <row r="5" spans="2:9" ht="45.75" customHeight="1">
      <c r="B5" s="213" t="s">
        <v>34</v>
      </c>
      <c r="C5" s="214" t="s">
        <v>35</v>
      </c>
      <c r="D5" s="370" t="s">
        <v>36</v>
      </c>
      <c r="E5" s="370"/>
      <c r="F5" s="370"/>
      <c r="G5" s="370"/>
      <c r="H5" s="214" t="s">
        <v>37</v>
      </c>
      <c r="I5" s="214" t="s">
        <v>38</v>
      </c>
    </row>
    <row r="6" spans="2:9">
      <c r="B6" s="215" t="s">
        <v>234</v>
      </c>
      <c r="C6" s="216"/>
      <c r="D6" s="305"/>
      <c r="E6" s="305"/>
      <c r="F6" s="305"/>
      <c r="G6" s="305"/>
      <c r="H6" s="217"/>
      <c r="I6" s="218"/>
    </row>
    <row r="7" spans="2:9">
      <c r="B7" s="215" t="s">
        <v>235</v>
      </c>
      <c r="C7" s="216"/>
      <c r="D7" s="305"/>
      <c r="E7" s="305"/>
      <c r="F7" s="305"/>
      <c r="G7" s="305"/>
      <c r="H7" s="217"/>
      <c r="I7" s="218"/>
    </row>
    <row r="8" spans="2:9">
      <c r="B8" s="215" t="s">
        <v>236</v>
      </c>
      <c r="C8" s="216"/>
      <c r="D8" s="305"/>
      <c r="E8" s="305"/>
      <c r="F8" s="305"/>
      <c r="G8" s="305"/>
      <c r="H8" s="217"/>
      <c r="I8" s="218"/>
    </row>
    <row r="9" spans="2:9">
      <c r="B9" s="215" t="s">
        <v>237</v>
      </c>
      <c r="C9" s="216"/>
      <c r="D9" s="305"/>
      <c r="E9" s="305"/>
      <c r="F9" s="305"/>
      <c r="G9" s="305"/>
      <c r="H9" s="217"/>
      <c r="I9" s="218"/>
    </row>
    <row r="10" spans="2:9">
      <c r="B10" s="215" t="s">
        <v>238</v>
      </c>
      <c r="C10" s="216"/>
      <c r="D10" s="305"/>
      <c r="E10" s="305"/>
      <c r="F10" s="305"/>
      <c r="G10" s="305"/>
      <c r="H10" s="217"/>
      <c r="I10" s="218"/>
    </row>
    <row r="11" spans="2:9">
      <c r="B11" s="215" t="s">
        <v>239</v>
      </c>
      <c r="C11" s="216"/>
      <c r="D11" s="305"/>
      <c r="E11" s="305"/>
      <c r="F11" s="305"/>
      <c r="G11" s="305"/>
      <c r="H11" s="217"/>
      <c r="I11" s="218"/>
    </row>
    <row r="12" spans="2:9">
      <c r="B12" s="215" t="s">
        <v>240</v>
      </c>
      <c r="C12" s="216"/>
      <c r="D12" s="305"/>
      <c r="E12" s="305"/>
      <c r="F12" s="305"/>
      <c r="G12" s="305"/>
      <c r="H12" s="217"/>
      <c r="I12" s="218"/>
    </row>
    <row r="13" spans="2:9">
      <c r="B13" s="215" t="s">
        <v>241</v>
      </c>
      <c r="C13" s="216"/>
      <c r="D13" s="305"/>
      <c r="E13" s="305"/>
      <c r="F13" s="305"/>
      <c r="G13" s="305"/>
      <c r="H13" s="217"/>
      <c r="I13" s="218"/>
    </row>
    <row r="14" spans="2:9">
      <c r="B14" s="215" t="s">
        <v>242</v>
      </c>
      <c r="C14" s="216"/>
      <c r="D14" s="305"/>
      <c r="E14" s="305"/>
      <c r="F14" s="305"/>
      <c r="G14" s="305"/>
      <c r="H14" s="217"/>
      <c r="I14" s="218"/>
    </row>
    <row r="15" spans="2:9">
      <c r="B15" s="215" t="s">
        <v>243</v>
      </c>
      <c r="C15" s="216"/>
      <c r="D15" s="305"/>
      <c r="E15" s="305"/>
      <c r="F15" s="305"/>
      <c r="G15" s="305"/>
      <c r="H15" s="217"/>
      <c r="I15" s="218"/>
    </row>
    <row r="16" spans="2:9">
      <c r="B16" s="215" t="s">
        <v>250</v>
      </c>
      <c r="C16" s="216"/>
      <c r="D16" s="305"/>
      <c r="E16" s="305"/>
      <c r="F16" s="305"/>
      <c r="G16" s="305"/>
      <c r="H16" s="217"/>
      <c r="I16" s="218"/>
    </row>
    <row r="17" spans="2:9">
      <c r="B17" s="215" t="s">
        <v>251</v>
      </c>
      <c r="C17" s="216"/>
      <c r="D17" s="305"/>
      <c r="E17" s="305"/>
      <c r="F17" s="305"/>
      <c r="G17" s="305"/>
      <c r="H17" s="217"/>
      <c r="I17" s="218"/>
    </row>
    <row r="18" spans="2:9">
      <c r="B18" s="215" t="s">
        <v>252</v>
      </c>
      <c r="C18" s="216"/>
      <c r="D18" s="305"/>
      <c r="E18" s="305"/>
      <c r="F18" s="305"/>
      <c r="G18" s="305"/>
      <c r="H18" s="217"/>
      <c r="I18" s="218"/>
    </row>
    <row r="19" spans="2:9" ht="16.25" customHeight="1">
      <c r="G19" s="358" t="s">
        <v>39</v>
      </c>
      <c r="H19" s="358"/>
      <c r="I19" s="225">
        <f>SUM(I6:I18)</f>
        <v>0</v>
      </c>
    </row>
    <row r="20" spans="2:9" ht="22.5">
      <c r="B20" s="212"/>
      <c r="C20" s="170" t="s">
        <v>40</v>
      </c>
    </row>
    <row r="21" spans="2:9" ht="39">
      <c r="B21" s="219" t="s">
        <v>34</v>
      </c>
      <c r="C21" s="219" t="s">
        <v>41</v>
      </c>
      <c r="D21" s="219" t="s">
        <v>42</v>
      </c>
      <c r="E21" s="219" t="s">
        <v>43</v>
      </c>
      <c r="F21" s="219" t="s">
        <v>44</v>
      </c>
      <c r="G21" s="223" t="s">
        <v>45</v>
      </c>
      <c r="H21" s="223" t="s">
        <v>46</v>
      </c>
      <c r="I21" s="223" t="s">
        <v>47</v>
      </c>
    </row>
    <row r="22" spans="2:9">
      <c r="B22" s="220" t="s">
        <v>234</v>
      </c>
      <c r="D22" s="217"/>
      <c r="E22" s="217"/>
      <c r="F22" s="217"/>
      <c r="G22" s="224">
        <f>0.265*F22</f>
        <v>0</v>
      </c>
      <c r="H22" s="224">
        <f>D22/100*E22*F22</f>
        <v>0</v>
      </c>
      <c r="I22" s="224">
        <f>G22+H22</f>
        <v>0</v>
      </c>
    </row>
    <row r="23" spans="2:9">
      <c r="B23" s="220" t="s">
        <v>235</v>
      </c>
      <c r="C23" s="221"/>
      <c r="D23" s="217"/>
      <c r="E23" s="217"/>
      <c r="F23" s="217"/>
      <c r="G23" s="224">
        <f>0.265*F23</f>
        <v>0</v>
      </c>
      <c r="H23" s="224">
        <f>D23/100*E23*F23</f>
        <v>0</v>
      </c>
      <c r="I23" s="224">
        <v>0</v>
      </c>
    </row>
    <row r="24" spans="2:9">
      <c r="B24" s="220" t="s">
        <v>236</v>
      </c>
      <c r="C24" s="221"/>
      <c r="D24" s="217"/>
      <c r="E24" s="217"/>
      <c r="F24" s="217"/>
      <c r="G24" s="224">
        <f>0.265*F24</f>
        <v>0</v>
      </c>
      <c r="H24" s="224">
        <f>D24/100*E24*F24</f>
        <v>0</v>
      </c>
      <c r="I24" s="224">
        <v>0</v>
      </c>
    </row>
    <row r="25" spans="2:9">
      <c r="G25" s="358" t="s">
        <v>39</v>
      </c>
      <c r="H25" s="358"/>
      <c r="I25" s="225">
        <f>SUM(I22:I24)</f>
        <v>0</v>
      </c>
    </row>
    <row r="26" spans="2:9" ht="18" thickBot="1"/>
    <row r="27" spans="2:9" ht="22.5">
      <c r="B27" s="137"/>
      <c r="C27" s="137" t="s">
        <v>244</v>
      </c>
      <c r="D27" s="137"/>
      <c r="E27" s="137"/>
      <c r="F27" s="137"/>
      <c r="G27" s="137"/>
      <c r="H27" s="356">
        <f>H34</f>
        <v>0</v>
      </c>
      <c r="I27" s="357"/>
    </row>
    <row r="28" spans="2:9" ht="39">
      <c r="B28" s="219" t="s">
        <v>34</v>
      </c>
      <c r="C28" s="219" t="s">
        <v>49</v>
      </c>
      <c r="D28" s="363" t="s">
        <v>50</v>
      </c>
      <c r="E28" s="363"/>
      <c r="F28" s="363" t="s">
        <v>51</v>
      </c>
      <c r="G28" s="363"/>
      <c r="H28" s="363" t="s">
        <v>52</v>
      </c>
      <c r="I28" s="363"/>
    </row>
    <row r="29" spans="2:9">
      <c r="B29" s="220" t="s">
        <v>234</v>
      </c>
      <c r="C29" s="221"/>
      <c r="D29" s="364"/>
      <c r="E29" s="364"/>
      <c r="F29" s="365"/>
      <c r="G29" s="365"/>
      <c r="H29" s="365"/>
      <c r="I29" s="365"/>
    </row>
    <row r="30" spans="2:9">
      <c r="B30" s="220" t="s">
        <v>235</v>
      </c>
      <c r="C30" s="222"/>
      <c r="D30" s="364"/>
      <c r="E30" s="364"/>
      <c r="F30" s="365"/>
      <c r="G30" s="365"/>
      <c r="H30" s="365"/>
      <c r="I30" s="365"/>
    </row>
    <row r="31" spans="2:9">
      <c r="B31" s="220" t="s">
        <v>236</v>
      </c>
      <c r="C31" s="222"/>
      <c r="D31" s="364"/>
      <c r="E31" s="364"/>
      <c r="F31" s="365"/>
      <c r="G31" s="365"/>
      <c r="H31" s="365"/>
      <c r="I31" s="365"/>
    </row>
    <row r="32" spans="2:9">
      <c r="B32" s="220" t="s">
        <v>237</v>
      </c>
      <c r="C32" s="222"/>
      <c r="D32" s="364"/>
      <c r="E32" s="364"/>
      <c r="F32" s="365"/>
      <c r="G32" s="365"/>
      <c r="H32" s="365"/>
      <c r="I32" s="365"/>
    </row>
    <row r="33" spans="2:9">
      <c r="B33" s="220" t="s">
        <v>238</v>
      </c>
      <c r="C33" s="222"/>
      <c r="D33" s="364"/>
      <c r="E33" s="364"/>
      <c r="F33" s="365"/>
      <c r="G33" s="365"/>
      <c r="H33" s="365"/>
      <c r="I33" s="365"/>
    </row>
    <row r="34" spans="2:9">
      <c r="F34" s="373" t="s">
        <v>39</v>
      </c>
      <c r="G34" s="374"/>
      <c r="H34" s="375">
        <f>SUM(H29:I33)</f>
        <v>0</v>
      </c>
      <c r="I34" s="376"/>
    </row>
    <row r="35" spans="2:9" ht="18" thickBot="1"/>
    <row r="36" spans="2:9" ht="22.5">
      <c r="B36" s="137"/>
      <c r="C36" s="137" t="s">
        <v>245</v>
      </c>
      <c r="D36" s="137"/>
      <c r="E36" s="137"/>
      <c r="F36" s="137"/>
      <c r="G36" s="137"/>
      <c r="H36" s="356">
        <f>H45</f>
        <v>0</v>
      </c>
      <c r="I36" s="357"/>
    </row>
    <row r="37" spans="2:9" ht="39">
      <c r="B37" s="219" t="s">
        <v>34</v>
      </c>
      <c r="C37" s="219" t="s">
        <v>53</v>
      </c>
      <c r="D37" s="363" t="s">
        <v>50</v>
      </c>
      <c r="E37" s="363"/>
      <c r="F37" s="363" t="s">
        <v>51</v>
      </c>
      <c r="G37" s="363"/>
      <c r="H37" s="363" t="s">
        <v>54</v>
      </c>
      <c r="I37" s="363"/>
    </row>
    <row r="38" spans="2:9">
      <c r="B38" s="220" t="s">
        <v>234</v>
      </c>
      <c r="C38" s="221"/>
      <c r="D38" s="367"/>
      <c r="E38" s="367"/>
      <c r="F38" s="366"/>
      <c r="G38" s="366"/>
      <c r="H38" s="366"/>
      <c r="I38" s="366"/>
    </row>
    <row r="39" spans="2:9">
      <c r="B39" s="220" t="s">
        <v>235</v>
      </c>
      <c r="C39" s="221"/>
      <c r="D39" s="367"/>
      <c r="E39" s="367"/>
      <c r="F39" s="366"/>
      <c r="G39" s="366"/>
      <c r="H39" s="366"/>
      <c r="I39" s="366"/>
    </row>
    <row r="40" spans="2:9" ht="17.5" customHeight="1">
      <c r="B40" s="220" t="s">
        <v>236</v>
      </c>
      <c r="C40" s="221"/>
      <c r="D40" s="367"/>
      <c r="E40" s="367"/>
      <c r="F40" s="366"/>
      <c r="G40" s="366"/>
      <c r="H40" s="366"/>
      <c r="I40" s="366"/>
    </row>
    <row r="41" spans="2:9">
      <c r="B41" s="220" t="s">
        <v>237</v>
      </c>
      <c r="C41" s="221"/>
      <c r="D41" s="367"/>
      <c r="E41" s="367"/>
      <c r="F41" s="366"/>
      <c r="G41" s="366"/>
      <c r="H41" s="366"/>
      <c r="I41" s="366"/>
    </row>
    <row r="42" spans="2:9">
      <c r="B42" s="220" t="s">
        <v>238</v>
      </c>
      <c r="D42" s="367"/>
      <c r="E42" s="367"/>
      <c r="F42" s="366"/>
      <c r="G42" s="366"/>
      <c r="H42" s="366"/>
      <c r="I42" s="366"/>
    </row>
    <row r="43" spans="2:9">
      <c r="B43" s="220" t="s">
        <v>239</v>
      </c>
      <c r="C43" s="221"/>
      <c r="D43" s="359"/>
      <c r="E43" s="360"/>
      <c r="F43" s="361"/>
      <c r="G43" s="362"/>
      <c r="H43" s="361"/>
      <c r="I43" s="362"/>
    </row>
    <row r="44" spans="2:9">
      <c r="B44" s="220" t="s">
        <v>240</v>
      </c>
      <c r="C44" s="221"/>
      <c r="D44" s="367"/>
      <c r="E44" s="367"/>
      <c r="F44" s="366"/>
      <c r="G44" s="366"/>
      <c r="H44" s="366"/>
      <c r="I44" s="366"/>
    </row>
    <row r="45" spans="2:9">
      <c r="F45" s="368" t="s">
        <v>39</v>
      </c>
      <c r="G45" s="368"/>
      <c r="H45" s="369">
        <f>SUM(H38:I44)</f>
        <v>0</v>
      </c>
      <c r="I45" s="369"/>
    </row>
    <row r="46" spans="2:9"/>
    <row r="47" spans="2:9"/>
    <row r="48" spans="2:9">
      <c r="I48" s="191" t="s">
        <v>253</v>
      </c>
    </row>
    <row r="49" s="171" customFormat="1"/>
    <row r="50" s="171" customFormat="1"/>
  </sheetData>
  <mergeCells count="67">
    <mergeCell ref="D8:G8"/>
    <mergeCell ref="D15:G15"/>
    <mergeCell ref="D14:G14"/>
    <mergeCell ref="D13:G13"/>
    <mergeCell ref="D12:G12"/>
    <mergeCell ref="D11:G11"/>
    <mergeCell ref="D10:G10"/>
    <mergeCell ref="D9:G9"/>
    <mergeCell ref="B3:G3"/>
    <mergeCell ref="B2:I2"/>
    <mergeCell ref="D39:E39"/>
    <mergeCell ref="F39:G39"/>
    <mergeCell ref="H39:I39"/>
    <mergeCell ref="F32:G32"/>
    <mergeCell ref="H32:I32"/>
    <mergeCell ref="D33:E33"/>
    <mergeCell ref="F33:G33"/>
    <mergeCell ref="H33:I33"/>
    <mergeCell ref="F34:G34"/>
    <mergeCell ref="H34:I34"/>
    <mergeCell ref="D37:E37"/>
    <mergeCell ref="F37:G37"/>
    <mergeCell ref="H37:I37"/>
    <mergeCell ref="D38:E38"/>
    <mergeCell ref="D42:E42"/>
    <mergeCell ref="F42:G42"/>
    <mergeCell ref="H42:I42"/>
    <mergeCell ref="D5:G5"/>
    <mergeCell ref="D6:G6"/>
    <mergeCell ref="D7:G7"/>
    <mergeCell ref="D16:G16"/>
    <mergeCell ref="D17:G17"/>
    <mergeCell ref="D18:G18"/>
    <mergeCell ref="G25:H25"/>
    <mergeCell ref="D32:E32"/>
    <mergeCell ref="F38:G38"/>
    <mergeCell ref="H38:I38"/>
    <mergeCell ref="H36:I36"/>
    <mergeCell ref="D40:E40"/>
    <mergeCell ref="F40:G40"/>
    <mergeCell ref="F45:G45"/>
    <mergeCell ref="H45:I45"/>
    <mergeCell ref="D44:E44"/>
    <mergeCell ref="F44:G44"/>
    <mergeCell ref="H44:I44"/>
    <mergeCell ref="D30:E30"/>
    <mergeCell ref="F30:G30"/>
    <mergeCell ref="H30:I30"/>
    <mergeCell ref="D31:E31"/>
    <mergeCell ref="F31:G31"/>
    <mergeCell ref="H31:I31"/>
    <mergeCell ref="H3:I3"/>
    <mergeCell ref="H27:I27"/>
    <mergeCell ref="G19:H19"/>
    <mergeCell ref="D43:E43"/>
    <mergeCell ref="F43:G43"/>
    <mergeCell ref="H43:I43"/>
    <mergeCell ref="D28:E28"/>
    <mergeCell ref="F28:G28"/>
    <mergeCell ref="H28:I28"/>
    <mergeCell ref="D29:E29"/>
    <mergeCell ref="F29:G29"/>
    <mergeCell ref="H29:I29"/>
    <mergeCell ref="H40:I40"/>
    <mergeCell ref="D41:E41"/>
    <mergeCell ref="F41:G41"/>
    <mergeCell ref="H41:I41"/>
  </mergeCells>
  <phoneticPr fontId="8" type="noConversion"/>
  <printOptions horizontalCentered="1" verticalCentered="1"/>
  <pageMargins left="0" right="0" top="0" bottom="0" header="0" footer="0"/>
  <pageSetup paperSize="9" scale="77" fitToHeight="2" orientation="portrait" horizontalDpi="4294967293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39B5-4DD1-4114-B5B5-2E06CCB9E682}">
  <sheetPr>
    <tabColor rgb="FFFFFF00"/>
    <pageSetUpPr fitToPage="1"/>
  </sheetPr>
  <dimension ref="A1:WUN209"/>
  <sheetViews>
    <sheetView tabSelected="1" zoomScale="99" zoomScaleNormal="99" workbookViewId="0">
      <selection activeCell="F17" sqref="F17"/>
    </sheetView>
  </sheetViews>
  <sheetFormatPr defaultColWidth="0" defaultRowHeight="16" zeroHeight="1" outlineLevelCol="1"/>
  <cols>
    <col min="1" max="1" width="8.81640625" style="74" customWidth="1"/>
    <col min="2" max="2" width="11.81640625" style="74" customWidth="1"/>
    <col min="3" max="3" width="10.81640625" style="74" customWidth="1"/>
    <col min="4" max="4" width="13" style="74" customWidth="1"/>
    <col min="5" max="5" width="13.1796875" style="74" customWidth="1"/>
    <col min="6" max="6" width="17.1796875" style="74" customWidth="1"/>
    <col min="7" max="7" width="19.1796875" style="74" customWidth="1"/>
    <col min="8" max="10" width="17.1796875" style="74" customWidth="1"/>
    <col min="11" max="11" width="17.54296875" style="74" customWidth="1"/>
    <col min="12" max="12" width="9.1796875" style="72" customWidth="1"/>
    <col min="13" max="14" width="9.1796875" style="72" hidden="1" customWidth="1" outlineLevel="1"/>
    <col min="15" max="16" width="9.81640625" style="72" hidden="1" customWidth="1" outlineLevel="1"/>
    <col min="17" max="18" width="9.1796875" style="72" hidden="1" customWidth="1" outlineLevel="1"/>
    <col min="19" max="20" width="3.453125" style="72" hidden="1" customWidth="1" outlineLevel="1"/>
    <col min="21" max="21" width="6" style="72" hidden="1" customWidth="1" outlineLevel="1"/>
    <col min="22" max="22" width="9.1796875" style="72" customWidth="1" collapsed="1"/>
    <col min="23" max="37" width="9.1796875" style="72" hidden="1"/>
    <col min="38" max="218" width="9.1796875" style="74" hidden="1"/>
    <col min="219" max="219" width="8.81640625" style="74" hidden="1"/>
    <col min="220" max="220" width="10.81640625" style="74" hidden="1"/>
    <col min="221" max="222" width="9.1796875" style="74" hidden="1"/>
    <col min="223" max="223" width="12.54296875" style="74" hidden="1"/>
    <col min="224" max="224" width="4.1796875" style="74" hidden="1"/>
    <col min="225" max="225" width="4" style="74" hidden="1"/>
    <col min="226" max="226" width="4.1796875" style="74" hidden="1"/>
    <col min="227" max="227" width="13.453125" style="74" hidden="1"/>
    <col min="228" max="228" width="12.81640625" style="74" hidden="1"/>
    <col min="229" max="229" width="14.1796875" style="74" hidden="1"/>
    <col min="230" max="230" width="13.1796875" style="74" hidden="1"/>
    <col min="231" max="234" width="9.1796875" style="74" hidden="1"/>
    <col min="235" max="236" width="9.81640625" style="74" hidden="1"/>
    <col min="237" max="474" width="9.1796875" style="74" hidden="1"/>
    <col min="475" max="475" width="8.81640625" style="74" hidden="1"/>
    <col min="476" max="476" width="10.81640625" style="74" hidden="1"/>
    <col min="477" max="478" width="9.1796875" style="74" hidden="1"/>
    <col min="479" max="479" width="12.54296875" style="74" hidden="1"/>
    <col min="480" max="480" width="4.1796875" style="74" hidden="1"/>
    <col min="481" max="481" width="4" style="74" hidden="1"/>
    <col min="482" max="482" width="4.1796875" style="74" hidden="1"/>
    <col min="483" max="483" width="13.453125" style="74" hidden="1"/>
    <col min="484" max="484" width="12.81640625" style="74" hidden="1"/>
    <col min="485" max="485" width="14.1796875" style="74" hidden="1"/>
    <col min="486" max="486" width="13.1796875" style="74" hidden="1"/>
    <col min="487" max="490" width="9.1796875" style="74" hidden="1"/>
    <col min="491" max="492" width="9.81640625" style="74" hidden="1"/>
    <col min="493" max="730" width="9.1796875" style="74" hidden="1"/>
    <col min="731" max="731" width="8.81640625" style="74" hidden="1"/>
    <col min="732" max="732" width="10.81640625" style="74" hidden="1"/>
    <col min="733" max="734" width="9.1796875" style="74" hidden="1"/>
    <col min="735" max="735" width="12.54296875" style="74" hidden="1"/>
    <col min="736" max="736" width="4.1796875" style="74" hidden="1"/>
    <col min="737" max="737" width="4" style="74" hidden="1"/>
    <col min="738" max="738" width="4.1796875" style="74" hidden="1"/>
    <col min="739" max="739" width="13.453125" style="74" hidden="1"/>
    <col min="740" max="740" width="12.81640625" style="74" hidden="1"/>
    <col min="741" max="741" width="14.1796875" style="74" hidden="1"/>
    <col min="742" max="742" width="13.1796875" style="74" hidden="1"/>
    <col min="743" max="746" width="9.1796875" style="74" hidden="1"/>
    <col min="747" max="748" width="9.81640625" style="74" hidden="1"/>
    <col min="749" max="986" width="9.1796875" style="74" hidden="1"/>
    <col min="987" max="987" width="8.81640625" style="74" hidden="1"/>
    <col min="988" max="988" width="10.81640625" style="74" hidden="1"/>
    <col min="989" max="990" width="9.1796875" style="74" hidden="1"/>
    <col min="991" max="991" width="12.54296875" style="74" hidden="1"/>
    <col min="992" max="992" width="4.1796875" style="74" hidden="1"/>
    <col min="993" max="993" width="4" style="74" hidden="1"/>
    <col min="994" max="994" width="4.1796875" style="74" hidden="1"/>
    <col min="995" max="995" width="13.453125" style="74" hidden="1"/>
    <col min="996" max="996" width="12.81640625" style="74" hidden="1"/>
    <col min="997" max="997" width="14.1796875" style="74" hidden="1"/>
    <col min="998" max="998" width="13.1796875" style="74" hidden="1"/>
    <col min="999" max="1002" width="9.1796875" style="74" hidden="1"/>
    <col min="1003" max="1004" width="9.81640625" style="74" hidden="1"/>
    <col min="1005" max="1242" width="9.1796875" style="74" hidden="1"/>
    <col min="1243" max="1243" width="8.81640625" style="74" hidden="1"/>
    <col min="1244" max="1244" width="10.81640625" style="74" hidden="1"/>
    <col min="1245" max="1246" width="9.1796875" style="74" hidden="1"/>
    <col min="1247" max="1247" width="12.54296875" style="74" hidden="1"/>
    <col min="1248" max="1248" width="4.1796875" style="74" hidden="1"/>
    <col min="1249" max="1249" width="4" style="74" hidden="1"/>
    <col min="1250" max="1250" width="4.1796875" style="74" hidden="1"/>
    <col min="1251" max="1251" width="13.453125" style="74" hidden="1"/>
    <col min="1252" max="1252" width="12.81640625" style="74" hidden="1"/>
    <col min="1253" max="1253" width="14.1796875" style="74" hidden="1"/>
    <col min="1254" max="1254" width="13.1796875" style="74" hidden="1"/>
    <col min="1255" max="1258" width="9.1796875" style="74" hidden="1"/>
    <col min="1259" max="1260" width="9.81640625" style="74" hidden="1"/>
    <col min="1261" max="1498" width="9.1796875" style="74" hidden="1"/>
    <col min="1499" max="1499" width="8.81640625" style="74" hidden="1"/>
    <col min="1500" max="1500" width="10.81640625" style="74" hidden="1"/>
    <col min="1501" max="1502" width="9.1796875" style="74" hidden="1"/>
    <col min="1503" max="1503" width="12.54296875" style="74" hidden="1"/>
    <col min="1504" max="1504" width="4.1796875" style="74" hidden="1"/>
    <col min="1505" max="1505" width="4" style="74" hidden="1"/>
    <col min="1506" max="1506" width="4.1796875" style="74" hidden="1"/>
    <col min="1507" max="1507" width="13.453125" style="74" hidden="1"/>
    <col min="1508" max="1508" width="12.81640625" style="74" hidden="1"/>
    <col min="1509" max="1509" width="14.1796875" style="74" hidden="1"/>
    <col min="1510" max="1510" width="13.1796875" style="74" hidden="1"/>
    <col min="1511" max="1514" width="9.1796875" style="74" hidden="1"/>
    <col min="1515" max="1516" width="9.81640625" style="74" hidden="1"/>
    <col min="1517" max="1754" width="9.1796875" style="74" hidden="1"/>
    <col min="1755" max="1755" width="8.81640625" style="74" hidden="1"/>
    <col min="1756" max="1756" width="10.81640625" style="74" hidden="1"/>
    <col min="1757" max="1758" width="9.1796875" style="74" hidden="1"/>
    <col min="1759" max="1759" width="12.54296875" style="74" hidden="1"/>
    <col min="1760" max="1760" width="4.1796875" style="74" hidden="1"/>
    <col min="1761" max="1761" width="4" style="74" hidden="1"/>
    <col min="1762" max="1762" width="4.1796875" style="74" hidden="1"/>
    <col min="1763" max="1763" width="13.453125" style="74" hidden="1"/>
    <col min="1764" max="1764" width="12.81640625" style="74" hidden="1"/>
    <col min="1765" max="1765" width="14.1796875" style="74" hidden="1"/>
    <col min="1766" max="1766" width="13.1796875" style="74" hidden="1"/>
    <col min="1767" max="1770" width="9.1796875" style="74" hidden="1"/>
    <col min="1771" max="1772" width="9.81640625" style="74" hidden="1"/>
    <col min="1773" max="2010" width="9.1796875" style="74" hidden="1"/>
    <col min="2011" max="2011" width="8.81640625" style="74" hidden="1"/>
    <col min="2012" max="2012" width="10.81640625" style="74" hidden="1"/>
    <col min="2013" max="2014" width="9.1796875" style="74" hidden="1"/>
    <col min="2015" max="2015" width="12.54296875" style="74" hidden="1"/>
    <col min="2016" max="2016" width="4.1796875" style="74" hidden="1"/>
    <col min="2017" max="2017" width="4" style="74" hidden="1"/>
    <col min="2018" max="2018" width="4.1796875" style="74" hidden="1"/>
    <col min="2019" max="2019" width="13.453125" style="74" hidden="1"/>
    <col min="2020" max="2020" width="12.81640625" style="74" hidden="1"/>
    <col min="2021" max="2021" width="14.1796875" style="74" hidden="1"/>
    <col min="2022" max="2022" width="13.1796875" style="74" hidden="1"/>
    <col min="2023" max="2026" width="9.1796875" style="74" hidden="1"/>
    <col min="2027" max="2028" width="9.81640625" style="74" hidden="1"/>
    <col min="2029" max="2266" width="9.1796875" style="74" hidden="1"/>
    <col min="2267" max="2267" width="8.81640625" style="74" hidden="1"/>
    <col min="2268" max="2268" width="10.81640625" style="74" hidden="1"/>
    <col min="2269" max="2270" width="9.1796875" style="74" hidden="1"/>
    <col min="2271" max="2271" width="12.54296875" style="74" hidden="1"/>
    <col min="2272" max="2272" width="4.1796875" style="74" hidden="1"/>
    <col min="2273" max="2273" width="4" style="74" hidden="1"/>
    <col min="2274" max="2274" width="4.1796875" style="74" hidden="1"/>
    <col min="2275" max="2275" width="13.453125" style="74" hidden="1"/>
    <col min="2276" max="2276" width="12.81640625" style="74" hidden="1"/>
    <col min="2277" max="2277" width="14.1796875" style="74" hidden="1"/>
    <col min="2278" max="2278" width="13.1796875" style="74" hidden="1"/>
    <col min="2279" max="2282" width="9.1796875" style="74" hidden="1"/>
    <col min="2283" max="2284" width="9.81640625" style="74" hidden="1"/>
    <col min="2285" max="2522" width="9.1796875" style="74" hidden="1"/>
    <col min="2523" max="2523" width="8.81640625" style="74" hidden="1"/>
    <col min="2524" max="2524" width="10.81640625" style="74" hidden="1"/>
    <col min="2525" max="2526" width="9.1796875" style="74" hidden="1"/>
    <col min="2527" max="2527" width="12.54296875" style="74" hidden="1"/>
    <col min="2528" max="2528" width="4.1796875" style="74" hidden="1"/>
    <col min="2529" max="2529" width="4" style="74" hidden="1"/>
    <col min="2530" max="2530" width="4.1796875" style="74" hidden="1"/>
    <col min="2531" max="2531" width="13.453125" style="74" hidden="1"/>
    <col min="2532" max="2532" width="12.81640625" style="74" hidden="1"/>
    <col min="2533" max="2533" width="14.1796875" style="74" hidden="1"/>
    <col min="2534" max="2534" width="13.1796875" style="74" hidden="1"/>
    <col min="2535" max="2538" width="9.1796875" style="74" hidden="1"/>
    <col min="2539" max="2540" width="9.81640625" style="74" hidden="1"/>
    <col min="2541" max="2778" width="9.1796875" style="74" hidden="1"/>
    <col min="2779" max="2779" width="8.81640625" style="74" hidden="1"/>
    <col min="2780" max="2780" width="10.81640625" style="74" hidden="1"/>
    <col min="2781" max="2782" width="9.1796875" style="74" hidden="1"/>
    <col min="2783" max="2783" width="12.54296875" style="74" hidden="1"/>
    <col min="2784" max="2784" width="4.1796875" style="74" hidden="1"/>
    <col min="2785" max="2785" width="4" style="74" hidden="1"/>
    <col min="2786" max="2786" width="4.1796875" style="74" hidden="1"/>
    <col min="2787" max="2787" width="13.453125" style="74" hidden="1"/>
    <col min="2788" max="2788" width="12.81640625" style="74" hidden="1"/>
    <col min="2789" max="2789" width="14.1796875" style="74" hidden="1"/>
    <col min="2790" max="2790" width="13.1796875" style="74" hidden="1"/>
    <col min="2791" max="2794" width="9.1796875" style="74" hidden="1"/>
    <col min="2795" max="2796" width="9.81640625" style="74" hidden="1"/>
    <col min="2797" max="3034" width="9.1796875" style="74" hidden="1"/>
    <col min="3035" max="3035" width="8.81640625" style="74" hidden="1"/>
    <col min="3036" max="3036" width="10.81640625" style="74" hidden="1"/>
    <col min="3037" max="3038" width="9.1796875" style="74" hidden="1"/>
    <col min="3039" max="3039" width="12.54296875" style="74" hidden="1"/>
    <col min="3040" max="3040" width="4.1796875" style="74" hidden="1"/>
    <col min="3041" max="3041" width="4" style="74" hidden="1"/>
    <col min="3042" max="3042" width="4.1796875" style="74" hidden="1"/>
    <col min="3043" max="3043" width="13.453125" style="74" hidden="1"/>
    <col min="3044" max="3044" width="12.81640625" style="74" hidden="1"/>
    <col min="3045" max="3045" width="14.1796875" style="74" hidden="1"/>
    <col min="3046" max="3046" width="13.1796875" style="74" hidden="1"/>
    <col min="3047" max="3050" width="9.1796875" style="74" hidden="1"/>
    <col min="3051" max="3052" width="9.81640625" style="74" hidden="1"/>
    <col min="3053" max="3290" width="9.1796875" style="74" hidden="1"/>
    <col min="3291" max="3291" width="8.81640625" style="74" hidden="1"/>
    <col min="3292" max="3292" width="10.81640625" style="74" hidden="1"/>
    <col min="3293" max="3294" width="9.1796875" style="74" hidden="1"/>
    <col min="3295" max="3295" width="12.54296875" style="74" hidden="1"/>
    <col min="3296" max="3296" width="4.1796875" style="74" hidden="1"/>
    <col min="3297" max="3297" width="4" style="74" hidden="1"/>
    <col min="3298" max="3298" width="4.1796875" style="74" hidden="1"/>
    <col min="3299" max="3299" width="13.453125" style="74" hidden="1"/>
    <col min="3300" max="3300" width="12.81640625" style="74" hidden="1"/>
    <col min="3301" max="3301" width="14.1796875" style="74" hidden="1"/>
    <col min="3302" max="3302" width="13.1796875" style="74" hidden="1"/>
    <col min="3303" max="3306" width="9.1796875" style="74" hidden="1"/>
    <col min="3307" max="3308" width="9.81640625" style="74" hidden="1"/>
    <col min="3309" max="3546" width="9.1796875" style="74" hidden="1"/>
    <col min="3547" max="3547" width="8.81640625" style="74" hidden="1"/>
    <col min="3548" max="3548" width="10.81640625" style="74" hidden="1"/>
    <col min="3549" max="3550" width="9.1796875" style="74" hidden="1"/>
    <col min="3551" max="3551" width="12.54296875" style="74" hidden="1"/>
    <col min="3552" max="3552" width="4.1796875" style="74" hidden="1"/>
    <col min="3553" max="3553" width="4" style="74" hidden="1"/>
    <col min="3554" max="3554" width="4.1796875" style="74" hidden="1"/>
    <col min="3555" max="3555" width="13.453125" style="74" hidden="1"/>
    <col min="3556" max="3556" width="12.81640625" style="74" hidden="1"/>
    <col min="3557" max="3557" width="14.1796875" style="74" hidden="1"/>
    <col min="3558" max="3558" width="13.1796875" style="74" hidden="1"/>
    <col min="3559" max="3562" width="9.1796875" style="74" hidden="1"/>
    <col min="3563" max="3564" width="9.81640625" style="74" hidden="1"/>
    <col min="3565" max="3802" width="9.1796875" style="74" hidden="1"/>
    <col min="3803" max="3803" width="8.81640625" style="74" hidden="1"/>
    <col min="3804" max="3804" width="10.81640625" style="74" hidden="1"/>
    <col min="3805" max="3806" width="9.1796875" style="74" hidden="1"/>
    <col min="3807" max="3807" width="12.54296875" style="74" hidden="1"/>
    <col min="3808" max="3808" width="4.1796875" style="74" hidden="1"/>
    <col min="3809" max="3809" width="4" style="74" hidden="1"/>
    <col min="3810" max="3810" width="4.1796875" style="74" hidden="1"/>
    <col min="3811" max="3811" width="13.453125" style="74" hidden="1"/>
    <col min="3812" max="3812" width="12.81640625" style="74" hidden="1"/>
    <col min="3813" max="3813" width="14.1796875" style="74" hidden="1"/>
    <col min="3814" max="3814" width="13.1796875" style="74" hidden="1"/>
    <col min="3815" max="3818" width="9.1796875" style="74" hidden="1"/>
    <col min="3819" max="3820" width="9.81640625" style="74" hidden="1"/>
    <col min="3821" max="4058" width="9.1796875" style="74" hidden="1"/>
    <col min="4059" max="4059" width="8.81640625" style="74" hidden="1"/>
    <col min="4060" max="4060" width="10.81640625" style="74" hidden="1"/>
    <col min="4061" max="4062" width="9.1796875" style="74" hidden="1"/>
    <col min="4063" max="4063" width="12.54296875" style="74" hidden="1"/>
    <col min="4064" max="4064" width="4.1796875" style="74" hidden="1"/>
    <col min="4065" max="4065" width="4" style="74" hidden="1"/>
    <col min="4066" max="4066" width="4.1796875" style="74" hidden="1"/>
    <col min="4067" max="4067" width="13.453125" style="74" hidden="1"/>
    <col min="4068" max="4068" width="12.81640625" style="74" hidden="1"/>
    <col min="4069" max="4069" width="14.1796875" style="74" hidden="1"/>
    <col min="4070" max="4070" width="13.1796875" style="74" hidden="1"/>
    <col min="4071" max="4074" width="9.1796875" style="74" hidden="1"/>
    <col min="4075" max="4076" width="9.81640625" style="74" hidden="1"/>
    <col min="4077" max="4314" width="9.1796875" style="74" hidden="1"/>
    <col min="4315" max="4315" width="8.81640625" style="74" hidden="1"/>
    <col min="4316" max="4316" width="10.81640625" style="74" hidden="1"/>
    <col min="4317" max="4318" width="9.1796875" style="74" hidden="1"/>
    <col min="4319" max="4319" width="12.54296875" style="74" hidden="1"/>
    <col min="4320" max="4320" width="4.1796875" style="74" hidden="1"/>
    <col min="4321" max="4321" width="4" style="74" hidden="1"/>
    <col min="4322" max="4322" width="4.1796875" style="74" hidden="1"/>
    <col min="4323" max="4323" width="13.453125" style="74" hidden="1"/>
    <col min="4324" max="4324" width="12.81640625" style="74" hidden="1"/>
    <col min="4325" max="4325" width="14.1796875" style="74" hidden="1"/>
    <col min="4326" max="4326" width="13.1796875" style="74" hidden="1"/>
    <col min="4327" max="4330" width="9.1796875" style="74" hidden="1"/>
    <col min="4331" max="4332" width="9.81640625" style="74" hidden="1"/>
    <col min="4333" max="4570" width="9.1796875" style="74" hidden="1"/>
    <col min="4571" max="4571" width="8.81640625" style="74" hidden="1"/>
    <col min="4572" max="4572" width="10.81640625" style="74" hidden="1"/>
    <col min="4573" max="4574" width="9.1796875" style="74" hidden="1"/>
    <col min="4575" max="4575" width="12.54296875" style="74" hidden="1"/>
    <col min="4576" max="4576" width="4.1796875" style="74" hidden="1"/>
    <col min="4577" max="4577" width="4" style="74" hidden="1"/>
    <col min="4578" max="4578" width="4.1796875" style="74" hidden="1"/>
    <col min="4579" max="4579" width="13.453125" style="74" hidden="1"/>
    <col min="4580" max="4580" width="12.81640625" style="74" hidden="1"/>
    <col min="4581" max="4581" width="14.1796875" style="74" hidden="1"/>
    <col min="4582" max="4582" width="13.1796875" style="74" hidden="1"/>
    <col min="4583" max="4586" width="9.1796875" style="74" hidden="1"/>
    <col min="4587" max="4588" width="9.81640625" style="74" hidden="1"/>
    <col min="4589" max="4826" width="9.1796875" style="74" hidden="1"/>
    <col min="4827" max="4827" width="8.81640625" style="74" hidden="1"/>
    <col min="4828" max="4828" width="10.81640625" style="74" hidden="1"/>
    <col min="4829" max="4830" width="9.1796875" style="74" hidden="1"/>
    <col min="4831" max="4831" width="12.54296875" style="74" hidden="1"/>
    <col min="4832" max="4832" width="4.1796875" style="74" hidden="1"/>
    <col min="4833" max="4833" width="4" style="74" hidden="1"/>
    <col min="4834" max="4834" width="4.1796875" style="74" hidden="1"/>
    <col min="4835" max="4835" width="13.453125" style="74" hidden="1"/>
    <col min="4836" max="4836" width="12.81640625" style="74" hidden="1"/>
    <col min="4837" max="4837" width="14.1796875" style="74" hidden="1"/>
    <col min="4838" max="4838" width="13.1796875" style="74" hidden="1"/>
    <col min="4839" max="4842" width="9.1796875" style="74" hidden="1"/>
    <col min="4843" max="4844" width="9.81640625" style="74" hidden="1"/>
    <col min="4845" max="5082" width="9.1796875" style="74" hidden="1"/>
    <col min="5083" max="5083" width="8.81640625" style="74" hidden="1"/>
    <col min="5084" max="5084" width="10.81640625" style="74" hidden="1"/>
    <col min="5085" max="5086" width="9.1796875" style="74" hidden="1"/>
    <col min="5087" max="5087" width="12.54296875" style="74" hidden="1"/>
    <col min="5088" max="5088" width="4.1796875" style="74" hidden="1"/>
    <col min="5089" max="5089" width="4" style="74" hidden="1"/>
    <col min="5090" max="5090" width="4.1796875" style="74" hidden="1"/>
    <col min="5091" max="5091" width="13.453125" style="74" hidden="1"/>
    <col min="5092" max="5092" width="12.81640625" style="74" hidden="1"/>
    <col min="5093" max="5093" width="14.1796875" style="74" hidden="1"/>
    <col min="5094" max="5094" width="13.1796875" style="74" hidden="1"/>
    <col min="5095" max="5098" width="9.1796875" style="74" hidden="1"/>
    <col min="5099" max="5100" width="9.81640625" style="74" hidden="1"/>
    <col min="5101" max="5338" width="9.1796875" style="74" hidden="1"/>
    <col min="5339" max="5339" width="8.81640625" style="74" hidden="1"/>
    <col min="5340" max="5340" width="10.81640625" style="74" hidden="1"/>
    <col min="5341" max="5342" width="9.1796875" style="74" hidden="1"/>
    <col min="5343" max="5343" width="12.54296875" style="74" hidden="1"/>
    <col min="5344" max="5344" width="4.1796875" style="74" hidden="1"/>
    <col min="5345" max="5345" width="4" style="74" hidden="1"/>
    <col min="5346" max="5346" width="4.1796875" style="74" hidden="1"/>
    <col min="5347" max="5347" width="13.453125" style="74" hidden="1"/>
    <col min="5348" max="5348" width="12.81640625" style="74" hidden="1"/>
    <col min="5349" max="5349" width="14.1796875" style="74" hidden="1"/>
    <col min="5350" max="5350" width="13.1796875" style="74" hidden="1"/>
    <col min="5351" max="5354" width="9.1796875" style="74" hidden="1"/>
    <col min="5355" max="5356" width="9.81640625" style="74" hidden="1"/>
    <col min="5357" max="5594" width="9.1796875" style="74" hidden="1"/>
    <col min="5595" max="5595" width="8.81640625" style="74" hidden="1"/>
    <col min="5596" max="5596" width="10.81640625" style="74" hidden="1"/>
    <col min="5597" max="5598" width="9.1796875" style="74" hidden="1"/>
    <col min="5599" max="5599" width="12.54296875" style="74" hidden="1"/>
    <col min="5600" max="5600" width="4.1796875" style="74" hidden="1"/>
    <col min="5601" max="5601" width="4" style="74" hidden="1"/>
    <col min="5602" max="5602" width="4.1796875" style="74" hidden="1"/>
    <col min="5603" max="5603" width="13.453125" style="74" hidden="1"/>
    <col min="5604" max="5604" width="12.81640625" style="74" hidden="1"/>
    <col min="5605" max="5605" width="14.1796875" style="74" hidden="1"/>
    <col min="5606" max="5606" width="13.1796875" style="74" hidden="1"/>
    <col min="5607" max="5610" width="9.1796875" style="74" hidden="1"/>
    <col min="5611" max="5612" width="9.81640625" style="74" hidden="1"/>
    <col min="5613" max="5850" width="9.1796875" style="74" hidden="1"/>
    <col min="5851" max="5851" width="8.81640625" style="74" hidden="1"/>
    <col min="5852" max="5852" width="10.81640625" style="74" hidden="1"/>
    <col min="5853" max="5854" width="9.1796875" style="74" hidden="1"/>
    <col min="5855" max="5855" width="12.54296875" style="74" hidden="1"/>
    <col min="5856" max="5856" width="4.1796875" style="74" hidden="1"/>
    <col min="5857" max="5857" width="4" style="74" hidden="1"/>
    <col min="5858" max="5858" width="4.1796875" style="74" hidden="1"/>
    <col min="5859" max="5859" width="13.453125" style="74" hidden="1"/>
    <col min="5860" max="5860" width="12.81640625" style="74" hidden="1"/>
    <col min="5861" max="5861" width="14.1796875" style="74" hidden="1"/>
    <col min="5862" max="5862" width="13.1796875" style="74" hidden="1"/>
    <col min="5863" max="5866" width="9.1796875" style="74" hidden="1"/>
    <col min="5867" max="5868" width="9.81640625" style="74" hidden="1"/>
    <col min="5869" max="6106" width="9.1796875" style="74" hidden="1"/>
    <col min="6107" max="6107" width="8.81640625" style="74" hidden="1"/>
    <col min="6108" max="6108" width="10.81640625" style="74" hidden="1"/>
    <col min="6109" max="6110" width="9.1796875" style="74" hidden="1"/>
    <col min="6111" max="6111" width="12.54296875" style="74" hidden="1"/>
    <col min="6112" max="6112" width="4.1796875" style="74" hidden="1"/>
    <col min="6113" max="6113" width="4" style="74" hidden="1"/>
    <col min="6114" max="6114" width="4.1796875" style="74" hidden="1"/>
    <col min="6115" max="6115" width="13.453125" style="74" hidden="1"/>
    <col min="6116" max="6116" width="12.81640625" style="74" hidden="1"/>
    <col min="6117" max="6117" width="14.1796875" style="74" hidden="1"/>
    <col min="6118" max="6118" width="13.1796875" style="74" hidden="1"/>
    <col min="6119" max="6122" width="9.1796875" style="74" hidden="1"/>
    <col min="6123" max="6124" width="9.81640625" style="74" hidden="1"/>
    <col min="6125" max="6362" width="9.1796875" style="74" hidden="1"/>
    <col min="6363" max="6363" width="8.81640625" style="74" hidden="1"/>
    <col min="6364" max="6364" width="10.81640625" style="74" hidden="1"/>
    <col min="6365" max="6366" width="9.1796875" style="74" hidden="1"/>
    <col min="6367" max="6367" width="12.54296875" style="74" hidden="1"/>
    <col min="6368" max="6368" width="4.1796875" style="74" hidden="1"/>
    <col min="6369" max="6369" width="4" style="74" hidden="1"/>
    <col min="6370" max="6370" width="4.1796875" style="74" hidden="1"/>
    <col min="6371" max="6371" width="13.453125" style="74" hidden="1"/>
    <col min="6372" max="6372" width="12.81640625" style="74" hidden="1"/>
    <col min="6373" max="6373" width="14.1796875" style="74" hidden="1"/>
    <col min="6374" max="6374" width="13.1796875" style="74" hidden="1"/>
    <col min="6375" max="6378" width="9.1796875" style="74" hidden="1"/>
    <col min="6379" max="6380" width="9.81640625" style="74" hidden="1"/>
    <col min="6381" max="6618" width="9.1796875" style="74" hidden="1"/>
    <col min="6619" max="6619" width="8.81640625" style="74" hidden="1"/>
    <col min="6620" max="6620" width="10.81640625" style="74" hidden="1"/>
    <col min="6621" max="6622" width="9.1796875" style="74" hidden="1"/>
    <col min="6623" max="6623" width="12.54296875" style="74" hidden="1"/>
    <col min="6624" max="6624" width="4.1796875" style="74" hidden="1"/>
    <col min="6625" max="6625" width="4" style="74" hidden="1"/>
    <col min="6626" max="6626" width="4.1796875" style="74" hidden="1"/>
    <col min="6627" max="6627" width="13.453125" style="74" hidden="1"/>
    <col min="6628" max="6628" width="12.81640625" style="74" hidden="1"/>
    <col min="6629" max="6629" width="14.1796875" style="74" hidden="1"/>
    <col min="6630" max="6630" width="13.1796875" style="74" hidden="1"/>
    <col min="6631" max="6634" width="9.1796875" style="74" hidden="1"/>
    <col min="6635" max="6636" width="9.81640625" style="74" hidden="1"/>
    <col min="6637" max="6874" width="9.1796875" style="74" hidden="1"/>
    <col min="6875" max="6875" width="8.81640625" style="74" hidden="1"/>
    <col min="6876" max="6876" width="10.81640625" style="74" hidden="1"/>
    <col min="6877" max="6878" width="9.1796875" style="74" hidden="1"/>
    <col min="6879" max="6879" width="12.54296875" style="74" hidden="1"/>
    <col min="6880" max="6880" width="4.1796875" style="74" hidden="1"/>
    <col min="6881" max="6881" width="4" style="74" hidden="1"/>
    <col min="6882" max="6882" width="4.1796875" style="74" hidden="1"/>
    <col min="6883" max="6883" width="13.453125" style="74" hidden="1"/>
    <col min="6884" max="6884" width="12.81640625" style="74" hidden="1"/>
    <col min="6885" max="6885" width="14.1796875" style="74" hidden="1"/>
    <col min="6886" max="6886" width="13.1796875" style="74" hidden="1"/>
    <col min="6887" max="6890" width="9.1796875" style="74" hidden="1"/>
    <col min="6891" max="6892" width="9.81640625" style="74" hidden="1"/>
    <col min="6893" max="7130" width="9.1796875" style="74" hidden="1"/>
    <col min="7131" max="7131" width="8.81640625" style="74" hidden="1"/>
    <col min="7132" max="7132" width="10.81640625" style="74" hidden="1"/>
    <col min="7133" max="7134" width="9.1796875" style="74" hidden="1"/>
    <col min="7135" max="7135" width="12.54296875" style="74" hidden="1"/>
    <col min="7136" max="7136" width="4.1796875" style="74" hidden="1"/>
    <col min="7137" max="7137" width="4" style="74" hidden="1"/>
    <col min="7138" max="7138" width="4.1796875" style="74" hidden="1"/>
    <col min="7139" max="7139" width="13.453125" style="74" hidden="1"/>
    <col min="7140" max="7140" width="12.81640625" style="74" hidden="1"/>
    <col min="7141" max="7141" width="14.1796875" style="74" hidden="1"/>
    <col min="7142" max="7142" width="13.1796875" style="74" hidden="1"/>
    <col min="7143" max="7146" width="9.1796875" style="74" hidden="1"/>
    <col min="7147" max="7148" width="9.81640625" style="74" hidden="1"/>
    <col min="7149" max="7386" width="9.1796875" style="74" hidden="1"/>
    <col min="7387" max="7387" width="8.81640625" style="74" hidden="1"/>
    <col min="7388" max="7388" width="10.81640625" style="74" hidden="1"/>
    <col min="7389" max="7390" width="9.1796875" style="74" hidden="1"/>
    <col min="7391" max="7391" width="12.54296875" style="74" hidden="1"/>
    <col min="7392" max="7392" width="4.1796875" style="74" hidden="1"/>
    <col min="7393" max="7393" width="4" style="74" hidden="1"/>
    <col min="7394" max="7394" width="4.1796875" style="74" hidden="1"/>
    <col min="7395" max="7395" width="13.453125" style="74" hidden="1"/>
    <col min="7396" max="7396" width="12.81640625" style="74" hidden="1"/>
    <col min="7397" max="7397" width="14.1796875" style="74" hidden="1"/>
    <col min="7398" max="7398" width="13.1796875" style="74" hidden="1"/>
    <col min="7399" max="7402" width="9.1796875" style="74" hidden="1"/>
    <col min="7403" max="7404" width="9.81640625" style="74" hidden="1"/>
    <col min="7405" max="7642" width="9.1796875" style="74" hidden="1"/>
    <col min="7643" max="7643" width="8.81640625" style="74" hidden="1"/>
    <col min="7644" max="7644" width="10.81640625" style="74" hidden="1"/>
    <col min="7645" max="7646" width="9.1796875" style="74" hidden="1"/>
    <col min="7647" max="7647" width="12.54296875" style="74" hidden="1"/>
    <col min="7648" max="7648" width="4.1796875" style="74" hidden="1"/>
    <col min="7649" max="7649" width="4" style="74" hidden="1"/>
    <col min="7650" max="7650" width="4.1796875" style="74" hidden="1"/>
    <col min="7651" max="7651" width="13.453125" style="74" hidden="1"/>
    <col min="7652" max="7652" width="12.81640625" style="74" hidden="1"/>
    <col min="7653" max="7653" width="14.1796875" style="74" hidden="1"/>
    <col min="7654" max="7654" width="13.1796875" style="74" hidden="1"/>
    <col min="7655" max="7658" width="9.1796875" style="74" hidden="1"/>
    <col min="7659" max="7660" width="9.81640625" style="74" hidden="1"/>
    <col min="7661" max="7898" width="9.1796875" style="74" hidden="1"/>
    <col min="7899" max="7899" width="8.81640625" style="74" hidden="1"/>
    <col min="7900" max="7900" width="10.81640625" style="74" hidden="1"/>
    <col min="7901" max="7902" width="9.1796875" style="74" hidden="1"/>
    <col min="7903" max="7903" width="12.54296875" style="74" hidden="1"/>
    <col min="7904" max="7904" width="4.1796875" style="74" hidden="1"/>
    <col min="7905" max="7905" width="4" style="74" hidden="1"/>
    <col min="7906" max="7906" width="4.1796875" style="74" hidden="1"/>
    <col min="7907" max="7907" width="13.453125" style="74" hidden="1"/>
    <col min="7908" max="7908" width="12.81640625" style="74" hidden="1"/>
    <col min="7909" max="7909" width="14.1796875" style="74" hidden="1"/>
    <col min="7910" max="7910" width="13.1796875" style="74" hidden="1"/>
    <col min="7911" max="7914" width="9.1796875" style="74" hidden="1"/>
    <col min="7915" max="7916" width="9.81640625" style="74" hidden="1"/>
    <col min="7917" max="8154" width="9.1796875" style="74" hidden="1"/>
    <col min="8155" max="8155" width="8.81640625" style="74" hidden="1"/>
    <col min="8156" max="8156" width="10.81640625" style="74" hidden="1"/>
    <col min="8157" max="8158" width="9.1796875" style="74" hidden="1"/>
    <col min="8159" max="8159" width="12.54296875" style="74" hidden="1"/>
    <col min="8160" max="8160" width="4.1796875" style="74" hidden="1"/>
    <col min="8161" max="8161" width="4" style="74" hidden="1"/>
    <col min="8162" max="8162" width="4.1796875" style="74" hidden="1"/>
    <col min="8163" max="8163" width="13.453125" style="74" hidden="1"/>
    <col min="8164" max="8164" width="12.81640625" style="74" hidden="1"/>
    <col min="8165" max="8165" width="14.1796875" style="74" hidden="1"/>
    <col min="8166" max="8166" width="13.1796875" style="74" hidden="1"/>
    <col min="8167" max="8170" width="9.1796875" style="74" hidden="1"/>
    <col min="8171" max="8172" width="9.81640625" style="74" hidden="1"/>
    <col min="8173" max="8410" width="9.1796875" style="74" hidden="1"/>
    <col min="8411" max="8411" width="8.81640625" style="74" hidden="1"/>
    <col min="8412" max="8412" width="10.81640625" style="74" hidden="1"/>
    <col min="8413" max="8414" width="9.1796875" style="74" hidden="1"/>
    <col min="8415" max="8415" width="12.54296875" style="74" hidden="1"/>
    <col min="8416" max="8416" width="4.1796875" style="74" hidden="1"/>
    <col min="8417" max="8417" width="4" style="74" hidden="1"/>
    <col min="8418" max="8418" width="4.1796875" style="74" hidden="1"/>
    <col min="8419" max="8419" width="13.453125" style="74" hidden="1"/>
    <col min="8420" max="8420" width="12.81640625" style="74" hidden="1"/>
    <col min="8421" max="8421" width="14.1796875" style="74" hidden="1"/>
    <col min="8422" max="8422" width="13.1796875" style="74" hidden="1"/>
    <col min="8423" max="8426" width="9.1796875" style="74" hidden="1"/>
    <col min="8427" max="8428" width="9.81640625" style="74" hidden="1"/>
    <col min="8429" max="8666" width="9.1796875" style="74" hidden="1"/>
    <col min="8667" max="8667" width="8.81640625" style="74" hidden="1"/>
    <col min="8668" max="8668" width="10.81640625" style="74" hidden="1"/>
    <col min="8669" max="8670" width="9.1796875" style="74" hidden="1"/>
    <col min="8671" max="8671" width="12.54296875" style="74" hidden="1"/>
    <col min="8672" max="8672" width="4.1796875" style="74" hidden="1"/>
    <col min="8673" max="8673" width="4" style="74" hidden="1"/>
    <col min="8674" max="8674" width="4.1796875" style="74" hidden="1"/>
    <col min="8675" max="8675" width="13.453125" style="74" hidden="1"/>
    <col min="8676" max="8676" width="12.81640625" style="74" hidden="1"/>
    <col min="8677" max="8677" width="14.1796875" style="74" hidden="1"/>
    <col min="8678" max="8678" width="13.1796875" style="74" hidden="1"/>
    <col min="8679" max="8682" width="9.1796875" style="74" hidden="1"/>
    <col min="8683" max="8684" width="9.81640625" style="74" hidden="1"/>
    <col min="8685" max="8922" width="9.1796875" style="74" hidden="1"/>
    <col min="8923" max="8923" width="8.81640625" style="74" hidden="1"/>
    <col min="8924" max="8924" width="10.81640625" style="74" hidden="1"/>
    <col min="8925" max="8926" width="9.1796875" style="74" hidden="1"/>
    <col min="8927" max="8927" width="12.54296875" style="74" hidden="1"/>
    <col min="8928" max="8928" width="4.1796875" style="74" hidden="1"/>
    <col min="8929" max="8929" width="4" style="74" hidden="1"/>
    <col min="8930" max="8930" width="4.1796875" style="74" hidden="1"/>
    <col min="8931" max="8931" width="13.453125" style="74" hidden="1"/>
    <col min="8932" max="8932" width="12.81640625" style="74" hidden="1"/>
    <col min="8933" max="8933" width="14.1796875" style="74" hidden="1"/>
    <col min="8934" max="8934" width="13.1796875" style="74" hidden="1"/>
    <col min="8935" max="8938" width="9.1796875" style="74" hidden="1"/>
    <col min="8939" max="8940" width="9.81640625" style="74" hidden="1"/>
    <col min="8941" max="9178" width="9.1796875" style="74" hidden="1"/>
    <col min="9179" max="9179" width="8.81640625" style="74" hidden="1"/>
    <col min="9180" max="9180" width="10.81640625" style="74" hidden="1"/>
    <col min="9181" max="9182" width="9.1796875" style="74" hidden="1"/>
    <col min="9183" max="9183" width="12.54296875" style="74" hidden="1"/>
    <col min="9184" max="9184" width="4.1796875" style="74" hidden="1"/>
    <col min="9185" max="9185" width="4" style="74" hidden="1"/>
    <col min="9186" max="9186" width="4.1796875" style="74" hidden="1"/>
    <col min="9187" max="9187" width="13.453125" style="74" hidden="1"/>
    <col min="9188" max="9188" width="12.81640625" style="74" hidden="1"/>
    <col min="9189" max="9189" width="14.1796875" style="74" hidden="1"/>
    <col min="9190" max="9190" width="13.1796875" style="74" hidden="1"/>
    <col min="9191" max="9194" width="9.1796875" style="74" hidden="1"/>
    <col min="9195" max="9196" width="9.81640625" style="74" hidden="1"/>
    <col min="9197" max="9434" width="9.1796875" style="74" hidden="1"/>
    <col min="9435" max="9435" width="8.81640625" style="74" hidden="1"/>
    <col min="9436" max="9436" width="10.81640625" style="74" hidden="1"/>
    <col min="9437" max="9438" width="9.1796875" style="74" hidden="1"/>
    <col min="9439" max="9439" width="12.54296875" style="74" hidden="1"/>
    <col min="9440" max="9440" width="4.1796875" style="74" hidden="1"/>
    <col min="9441" max="9441" width="4" style="74" hidden="1"/>
    <col min="9442" max="9442" width="4.1796875" style="74" hidden="1"/>
    <col min="9443" max="9443" width="13.453125" style="74" hidden="1"/>
    <col min="9444" max="9444" width="12.81640625" style="74" hidden="1"/>
    <col min="9445" max="9445" width="14.1796875" style="74" hidden="1"/>
    <col min="9446" max="9446" width="13.1796875" style="74" hidden="1"/>
    <col min="9447" max="9450" width="9.1796875" style="74" hidden="1"/>
    <col min="9451" max="9452" width="9.81640625" style="74" hidden="1"/>
    <col min="9453" max="9690" width="9.1796875" style="74" hidden="1"/>
    <col min="9691" max="9691" width="8.81640625" style="74" hidden="1"/>
    <col min="9692" max="9692" width="10.81640625" style="74" hidden="1"/>
    <col min="9693" max="9694" width="9.1796875" style="74" hidden="1"/>
    <col min="9695" max="9695" width="12.54296875" style="74" hidden="1"/>
    <col min="9696" max="9696" width="4.1796875" style="74" hidden="1"/>
    <col min="9697" max="9697" width="4" style="74" hidden="1"/>
    <col min="9698" max="9698" width="4.1796875" style="74" hidden="1"/>
    <col min="9699" max="9699" width="13.453125" style="74" hidden="1"/>
    <col min="9700" max="9700" width="12.81640625" style="74" hidden="1"/>
    <col min="9701" max="9701" width="14.1796875" style="74" hidden="1"/>
    <col min="9702" max="9702" width="13.1796875" style="74" hidden="1"/>
    <col min="9703" max="9706" width="9.1796875" style="74" hidden="1"/>
    <col min="9707" max="9708" width="9.81640625" style="74" hidden="1"/>
    <col min="9709" max="9946" width="9.1796875" style="74" hidden="1"/>
    <col min="9947" max="9947" width="8.81640625" style="74" hidden="1"/>
    <col min="9948" max="9948" width="10.81640625" style="74" hidden="1"/>
    <col min="9949" max="9950" width="9.1796875" style="74" hidden="1"/>
    <col min="9951" max="9951" width="12.54296875" style="74" hidden="1"/>
    <col min="9952" max="9952" width="4.1796875" style="74" hidden="1"/>
    <col min="9953" max="9953" width="4" style="74" hidden="1"/>
    <col min="9954" max="9954" width="4.1796875" style="74" hidden="1"/>
    <col min="9955" max="9955" width="13.453125" style="74" hidden="1"/>
    <col min="9956" max="9956" width="12.81640625" style="74" hidden="1"/>
    <col min="9957" max="9957" width="14.1796875" style="74" hidden="1"/>
    <col min="9958" max="9958" width="13.1796875" style="74" hidden="1"/>
    <col min="9959" max="9962" width="9.1796875" style="74" hidden="1"/>
    <col min="9963" max="9964" width="9.81640625" style="74" hidden="1"/>
    <col min="9965" max="10202" width="9.1796875" style="74" hidden="1"/>
    <col min="10203" max="10203" width="8.81640625" style="74" hidden="1"/>
    <col min="10204" max="10204" width="10.81640625" style="74" hidden="1"/>
    <col min="10205" max="10206" width="9.1796875" style="74" hidden="1"/>
    <col min="10207" max="10207" width="12.54296875" style="74" hidden="1"/>
    <col min="10208" max="10208" width="4.1796875" style="74" hidden="1"/>
    <col min="10209" max="10209" width="4" style="74" hidden="1"/>
    <col min="10210" max="10210" width="4.1796875" style="74" hidden="1"/>
    <col min="10211" max="10211" width="13.453125" style="74" hidden="1"/>
    <col min="10212" max="10212" width="12.81640625" style="74" hidden="1"/>
    <col min="10213" max="10213" width="14.1796875" style="74" hidden="1"/>
    <col min="10214" max="10214" width="13.1796875" style="74" hidden="1"/>
    <col min="10215" max="10218" width="9.1796875" style="74" hidden="1"/>
    <col min="10219" max="10220" width="9.81640625" style="74" hidden="1"/>
    <col min="10221" max="10458" width="9.1796875" style="74" hidden="1"/>
    <col min="10459" max="10459" width="8.81640625" style="74" hidden="1"/>
    <col min="10460" max="10460" width="10.81640625" style="74" hidden="1"/>
    <col min="10461" max="10462" width="9.1796875" style="74" hidden="1"/>
    <col min="10463" max="10463" width="12.54296875" style="74" hidden="1"/>
    <col min="10464" max="10464" width="4.1796875" style="74" hidden="1"/>
    <col min="10465" max="10465" width="4" style="74" hidden="1"/>
    <col min="10466" max="10466" width="4.1796875" style="74" hidden="1"/>
    <col min="10467" max="10467" width="13.453125" style="74" hidden="1"/>
    <col min="10468" max="10468" width="12.81640625" style="74" hidden="1"/>
    <col min="10469" max="10469" width="14.1796875" style="74" hidden="1"/>
    <col min="10470" max="10470" width="13.1796875" style="74" hidden="1"/>
    <col min="10471" max="10474" width="9.1796875" style="74" hidden="1"/>
    <col min="10475" max="10476" width="9.81640625" style="74" hidden="1"/>
    <col min="10477" max="10714" width="9.1796875" style="74" hidden="1"/>
    <col min="10715" max="10715" width="8.81640625" style="74" hidden="1"/>
    <col min="10716" max="10716" width="10.81640625" style="74" hidden="1"/>
    <col min="10717" max="10718" width="9.1796875" style="74" hidden="1"/>
    <col min="10719" max="10719" width="12.54296875" style="74" hidden="1"/>
    <col min="10720" max="10720" width="4.1796875" style="74" hidden="1"/>
    <col min="10721" max="10721" width="4" style="74" hidden="1"/>
    <col min="10722" max="10722" width="4.1796875" style="74" hidden="1"/>
    <col min="10723" max="10723" width="13.453125" style="74" hidden="1"/>
    <col min="10724" max="10724" width="12.81640625" style="74" hidden="1"/>
    <col min="10725" max="10725" width="14.1796875" style="74" hidden="1"/>
    <col min="10726" max="10726" width="13.1796875" style="74" hidden="1"/>
    <col min="10727" max="10730" width="9.1796875" style="74" hidden="1"/>
    <col min="10731" max="10732" width="9.81640625" style="74" hidden="1"/>
    <col min="10733" max="10970" width="9.1796875" style="74" hidden="1"/>
    <col min="10971" max="10971" width="8.81640625" style="74" hidden="1"/>
    <col min="10972" max="10972" width="10.81640625" style="74" hidden="1"/>
    <col min="10973" max="10974" width="9.1796875" style="74" hidden="1"/>
    <col min="10975" max="10975" width="12.54296875" style="74" hidden="1"/>
    <col min="10976" max="10976" width="4.1796875" style="74" hidden="1"/>
    <col min="10977" max="10977" width="4" style="74" hidden="1"/>
    <col min="10978" max="10978" width="4.1796875" style="74" hidden="1"/>
    <col min="10979" max="10979" width="13.453125" style="74" hidden="1"/>
    <col min="10980" max="10980" width="12.81640625" style="74" hidden="1"/>
    <col min="10981" max="10981" width="14.1796875" style="74" hidden="1"/>
    <col min="10982" max="10982" width="13.1796875" style="74" hidden="1"/>
    <col min="10983" max="10986" width="9.1796875" style="74" hidden="1"/>
    <col min="10987" max="10988" width="9.81640625" style="74" hidden="1"/>
    <col min="10989" max="11226" width="9.1796875" style="74" hidden="1"/>
    <col min="11227" max="11227" width="8.81640625" style="74" hidden="1"/>
    <col min="11228" max="11228" width="10.81640625" style="74" hidden="1"/>
    <col min="11229" max="11230" width="9.1796875" style="74" hidden="1"/>
    <col min="11231" max="11231" width="12.54296875" style="74" hidden="1"/>
    <col min="11232" max="11232" width="4.1796875" style="74" hidden="1"/>
    <col min="11233" max="11233" width="4" style="74" hidden="1"/>
    <col min="11234" max="11234" width="4.1796875" style="74" hidden="1"/>
    <col min="11235" max="11235" width="13.453125" style="74" hidden="1"/>
    <col min="11236" max="11236" width="12.81640625" style="74" hidden="1"/>
    <col min="11237" max="11237" width="14.1796875" style="74" hidden="1"/>
    <col min="11238" max="11238" width="13.1796875" style="74" hidden="1"/>
    <col min="11239" max="11242" width="9.1796875" style="74" hidden="1"/>
    <col min="11243" max="11244" width="9.81640625" style="74" hidden="1"/>
    <col min="11245" max="11482" width="9.1796875" style="74" hidden="1"/>
    <col min="11483" max="11483" width="8.81640625" style="74" hidden="1"/>
    <col min="11484" max="11484" width="10.81640625" style="74" hidden="1"/>
    <col min="11485" max="11486" width="9.1796875" style="74" hidden="1"/>
    <col min="11487" max="11487" width="12.54296875" style="74" hidden="1"/>
    <col min="11488" max="11488" width="4.1796875" style="74" hidden="1"/>
    <col min="11489" max="11489" width="4" style="74" hidden="1"/>
    <col min="11490" max="11490" width="4.1796875" style="74" hidden="1"/>
    <col min="11491" max="11491" width="13.453125" style="74" hidden="1"/>
    <col min="11492" max="11492" width="12.81640625" style="74" hidden="1"/>
    <col min="11493" max="11493" width="14.1796875" style="74" hidden="1"/>
    <col min="11494" max="11494" width="13.1796875" style="74" hidden="1"/>
    <col min="11495" max="11498" width="9.1796875" style="74" hidden="1"/>
    <col min="11499" max="11500" width="9.81640625" style="74" hidden="1"/>
    <col min="11501" max="11738" width="9.1796875" style="74" hidden="1"/>
    <col min="11739" max="11739" width="8.81640625" style="74" hidden="1"/>
    <col min="11740" max="11740" width="10.81640625" style="74" hidden="1"/>
    <col min="11741" max="11742" width="9.1796875" style="74" hidden="1"/>
    <col min="11743" max="11743" width="12.54296875" style="74" hidden="1"/>
    <col min="11744" max="11744" width="4.1796875" style="74" hidden="1"/>
    <col min="11745" max="11745" width="4" style="74" hidden="1"/>
    <col min="11746" max="11746" width="4.1796875" style="74" hidden="1"/>
    <col min="11747" max="11747" width="13.453125" style="74" hidden="1"/>
    <col min="11748" max="11748" width="12.81640625" style="74" hidden="1"/>
    <col min="11749" max="11749" width="14.1796875" style="74" hidden="1"/>
    <col min="11750" max="11750" width="13.1796875" style="74" hidden="1"/>
    <col min="11751" max="11754" width="9.1796875" style="74" hidden="1"/>
    <col min="11755" max="11756" width="9.81640625" style="74" hidden="1"/>
    <col min="11757" max="11994" width="9.1796875" style="74" hidden="1"/>
    <col min="11995" max="11995" width="8.81640625" style="74" hidden="1"/>
    <col min="11996" max="11996" width="10.81640625" style="74" hidden="1"/>
    <col min="11997" max="11998" width="9.1796875" style="74" hidden="1"/>
    <col min="11999" max="11999" width="12.54296875" style="74" hidden="1"/>
    <col min="12000" max="12000" width="4.1796875" style="74" hidden="1"/>
    <col min="12001" max="12001" width="4" style="74" hidden="1"/>
    <col min="12002" max="12002" width="4.1796875" style="74" hidden="1"/>
    <col min="12003" max="12003" width="13.453125" style="74" hidden="1"/>
    <col min="12004" max="12004" width="12.81640625" style="74" hidden="1"/>
    <col min="12005" max="12005" width="14.1796875" style="74" hidden="1"/>
    <col min="12006" max="12006" width="13.1796875" style="74" hidden="1"/>
    <col min="12007" max="12010" width="9.1796875" style="74" hidden="1"/>
    <col min="12011" max="12012" width="9.81640625" style="74" hidden="1"/>
    <col min="12013" max="12250" width="9.1796875" style="74" hidden="1"/>
    <col min="12251" max="12251" width="8.81640625" style="74" hidden="1"/>
    <col min="12252" max="12252" width="10.81640625" style="74" hidden="1"/>
    <col min="12253" max="12254" width="9.1796875" style="74" hidden="1"/>
    <col min="12255" max="12255" width="12.54296875" style="74" hidden="1"/>
    <col min="12256" max="12256" width="4.1796875" style="74" hidden="1"/>
    <col min="12257" max="12257" width="4" style="74" hidden="1"/>
    <col min="12258" max="12258" width="4.1796875" style="74" hidden="1"/>
    <col min="12259" max="12259" width="13.453125" style="74" hidden="1"/>
    <col min="12260" max="12260" width="12.81640625" style="74" hidden="1"/>
    <col min="12261" max="12261" width="14.1796875" style="74" hidden="1"/>
    <col min="12262" max="12262" width="13.1796875" style="74" hidden="1"/>
    <col min="12263" max="12266" width="9.1796875" style="74" hidden="1"/>
    <col min="12267" max="12268" width="9.81640625" style="74" hidden="1"/>
    <col min="12269" max="12506" width="9.1796875" style="74" hidden="1"/>
    <col min="12507" max="12507" width="8.81640625" style="74" hidden="1"/>
    <col min="12508" max="12508" width="10.81640625" style="74" hidden="1"/>
    <col min="12509" max="12510" width="9.1796875" style="74" hidden="1"/>
    <col min="12511" max="12511" width="12.54296875" style="74" hidden="1"/>
    <col min="12512" max="12512" width="4.1796875" style="74" hidden="1"/>
    <col min="12513" max="12513" width="4" style="74" hidden="1"/>
    <col min="12514" max="12514" width="4.1796875" style="74" hidden="1"/>
    <col min="12515" max="12515" width="13.453125" style="74" hidden="1"/>
    <col min="12516" max="12516" width="12.81640625" style="74" hidden="1"/>
    <col min="12517" max="12517" width="14.1796875" style="74" hidden="1"/>
    <col min="12518" max="12518" width="13.1796875" style="74" hidden="1"/>
    <col min="12519" max="12522" width="9.1796875" style="74" hidden="1"/>
    <col min="12523" max="12524" width="9.81640625" style="74" hidden="1"/>
    <col min="12525" max="12762" width="9.1796875" style="74" hidden="1"/>
    <col min="12763" max="12763" width="8.81640625" style="74" hidden="1"/>
    <col min="12764" max="12764" width="10.81640625" style="74" hidden="1"/>
    <col min="12765" max="12766" width="9.1796875" style="74" hidden="1"/>
    <col min="12767" max="12767" width="12.54296875" style="74" hidden="1"/>
    <col min="12768" max="12768" width="4.1796875" style="74" hidden="1"/>
    <col min="12769" max="12769" width="4" style="74" hidden="1"/>
    <col min="12770" max="12770" width="4.1796875" style="74" hidden="1"/>
    <col min="12771" max="12771" width="13.453125" style="74" hidden="1"/>
    <col min="12772" max="12772" width="12.81640625" style="74" hidden="1"/>
    <col min="12773" max="12773" width="14.1796875" style="74" hidden="1"/>
    <col min="12774" max="12774" width="13.1796875" style="74" hidden="1"/>
    <col min="12775" max="12778" width="9.1796875" style="74" hidden="1"/>
    <col min="12779" max="12780" width="9.81640625" style="74" hidden="1"/>
    <col min="12781" max="13018" width="9.1796875" style="74" hidden="1"/>
    <col min="13019" max="13019" width="8.81640625" style="74" hidden="1"/>
    <col min="13020" max="13020" width="10.81640625" style="74" hidden="1"/>
    <col min="13021" max="13022" width="9.1796875" style="74" hidden="1"/>
    <col min="13023" max="13023" width="12.54296875" style="74" hidden="1"/>
    <col min="13024" max="13024" width="4.1796875" style="74" hidden="1"/>
    <col min="13025" max="13025" width="4" style="74" hidden="1"/>
    <col min="13026" max="13026" width="4.1796875" style="74" hidden="1"/>
    <col min="13027" max="13027" width="13.453125" style="74" hidden="1"/>
    <col min="13028" max="13028" width="12.81640625" style="74" hidden="1"/>
    <col min="13029" max="13029" width="14.1796875" style="74" hidden="1"/>
    <col min="13030" max="13030" width="13.1796875" style="74" hidden="1"/>
    <col min="13031" max="13034" width="9.1796875" style="74" hidden="1"/>
    <col min="13035" max="13036" width="9.81640625" style="74" hidden="1"/>
    <col min="13037" max="13274" width="9.1796875" style="74" hidden="1"/>
    <col min="13275" max="13275" width="8.81640625" style="74" hidden="1"/>
    <col min="13276" max="13276" width="10.81640625" style="74" hidden="1"/>
    <col min="13277" max="13278" width="9.1796875" style="74" hidden="1"/>
    <col min="13279" max="13279" width="12.54296875" style="74" hidden="1"/>
    <col min="13280" max="13280" width="4.1796875" style="74" hidden="1"/>
    <col min="13281" max="13281" width="4" style="74" hidden="1"/>
    <col min="13282" max="13282" width="4.1796875" style="74" hidden="1"/>
    <col min="13283" max="13283" width="13.453125" style="74" hidden="1"/>
    <col min="13284" max="13284" width="12.81640625" style="74" hidden="1"/>
    <col min="13285" max="13285" width="14.1796875" style="74" hidden="1"/>
    <col min="13286" max="13286" width="13.1796875" style="74" hidden="1"/>
    <col min="13287" max="13290" width="9.1796875" style="74" hidden="1"/>
    <col min="13291" max="13292" width="9.81640625" style="74" hidden="1"/>
    <col min="13293" max="13530" width="9.1796875" style="74" hidden="1"/>
    <col min="13531" max="13531" width="8.81640625" style="74" hidden="1"/>
    <col min="13532" max="13532" width="10.81640625" style="74" hidden="1"/>
    <col min="13533" max="13534" width="9.1796875" style="74" hidden="1"/>
    <col min="13535" max="13535" width="12.54296875" style="74" hidden="1"/>
    <col min="13536" max="13536" width="4.1796875" style="74" hidden="1"/>
    <col min="13537" max="13537" width="4" style="74" hidden="1"/>
    <col min="13538" max="13538" width="4.1796875" style="74" hidden="1"/>
    <col min="13539" max="13539" width="13.453125" style="74" hidden="1"/>
    <col min="13540" max="13540" width="12.81640625" style="74" hidden="1"/>
    <col min="13541" max="13541" width="14.1796875" style="74" hidden="1"/>
    <col min="13542" max="13542" width="13.1796875" style="74" hidden="1"/>
    <col min="13543" max="13546" width="9.1796875" style="74" hidden="1"/>
    <col min="13547" max="13548" width="9.81640625" style="74" hidden="1"/>
    <col min="13549" max="13786" width="9.1796875" style="74" hidden="1"/>
    <col min="13787" max="13787" width="8.81640625" style="74" hidden="1"/>
    <col min="13788" max="13788" width="10.81640625" style="74" hidden="1"/>
    <col min="13789" max="13790" width="9.1796875" style="74" hidden="1"/>
    <col min="13791" max="13791" width="12.54296875" style="74" hidden="1"/>
    <col min="13792" max="13792" width="4.1796875" style="74" hidden="1"/>
    <col min="13793" max="13793" width="4" style="74" hidden="1"/>
    <col min="13794" max="13794" width="4.1796875" style="74" hidden="1"/>
    <col min="13795" max="13795" width="13.453125" style="74" hidden="1"/>
    <col min="13796" max="13796" width="12.81640625" style="74" hidden="1"/>
    <col min="13797" max="13797" width="14.1796875" style="74" hidden="1"/>
    <col min="13798" max="13798" width="13.1796875" style="74" hidden="1"/>
    <col min="13799" max="13802" width="9.1796875" style="74" hidden="1"/>
    <col min="13803" max="13804" width="9.81640625" style="74" hidden="1"/>
    <col min="13805" max="14042" width="9.1796875" style="74" hidden="1"/>
    <col min="14043" max="14043" width="8.81640625" style="74" hidden="1"/>
    <col min="14044" max="14044" width="10.81640625" style="74" hidden="1"/>
    <col min="14045" max="14046" width="9.1796875" style="74" hidden="1"/>
    <col min="14047" max="14047" width="12.54296875" style="74" hidden="1"/>
    <col min="14048" max="14048" width="4.1796875" style="74" hidden="1"/>
    <col min="14049" max="14049" width="4" style="74" hidden="1"/>
    <col min="14050" max="14050" width="4.1796875" style="74" hidden="1"/>
    <col min="14051" max="14051" width="13.453125" style="74" hidden="1"/>
    <col min="14052" max="14052" width="12.81640625" style="74" hidden="1"/>
    <col min="14053" max="14053" width="14.1796875" style="74" hidden="1"/>
    <col min="14054" max="14054" width="13.1796875" style="74" hidden="1"/>
    <col min="14055" max="14058" width="9.1796875" style="74" hidden="1"/>
    <col min="14059" max="14060" width="9.81640625" style="74" hidden="1"/>
    <col min="14061" max="14298" width="9.1796875" style="74" hidden="1"/>
    <col min="14299" max="14299" width="8.81640625" style="74" hidden="1"/>
    <col min="14300" max="14300" width="10.81640625" style="74" hidden="1"/>
    <col min="14301" max="14302" width="9.1796875" style="74" hidden="1"/>
    <col min="14303" max="14303" width="12.54296875" style="74" hidden="1"/>
    <col min="14304" max="14304" width="4.1796875" style="74" hidden="1"/>
    <col min="14305" max="14305" width="4" style="74" hidden="1"/>
    <col min="14306" max="14306" width="4.1796875" style="74" hidden="1"/>
    <col min="14307" max="14307" width="13.453125" style="74" hidden="1"/>
    <col min="14308" max="14308" width="12.81640625" style="74" hidden="1"/>
    <col min="14309" max="14309" width="14.1796875" style="74" hidden="1"/>
    <col min="14310" max="14310" width="13.1796875" style="74" hidden="1"/>
    <col min="14311" max="14314" width="9.1796875" style="74" hidden="1"/>
    <col min="14315" max="14316" width="9.81640625" style="74" hidden="1"/>
    <col min="14317" max="14554" width="9.1796875" style="74" hidden="1"/>
    <col min="14555" max="14555" width="8.81640625" style="74" hidden="1"/>
    <col min="14556" max="14556" width="10.81640625" style="74" hidden="1"/>
    <col min="14557" max="14558" width="9.1796875" style="74" hidden="1"/>
    <col min="14559" max="14559" width="12.54296875" style="74" hidden="1"/>
    <col min="14560" max="14560" width="4.1796875" style="74" hidden="1"/>
    <col min="14561" max="14561" width="4" style="74" hidden="1"/>
    <col min="14562" max="14562" width="4.1796875" style="74" hidden="1"/>
    <col min="14563" max="14563" width="13.453125" style="74" hidden="1"/>
    <col min="14564" max="14564" width="12.81640625" style="74" hidden="1"/>
    <col min="14565" max="14565" width="14.1796875" style="74" hidden="1"/>
    <col min="14566" max="14566" width="13.1796875" style="74" hidden="1"/>
    <col min="14567" max="14570" width="9.1796875" style="74" hidden="1"/>
    <col min="14571" max="14572" width="9.81640625" style="74" hidden="1"/>
    <col min="14573" max="14810" width="9.1796875" style="74" hidden="1"/>
    <col min="14811" max="14811" width="8.81640625" style="74" hidden="1"/>
    <col min="14812" max="14812" width="10.81640625" style="74" hidden="1"/>
    <col min="14813" max="14814" width="9.1796875" style="74" hidden="1"/>
    <col min="14815" max="14815" width="12.54296875" style="74" hidden="1"/>
    <col min="14816" max="14816" width="4.1796875" style="74" hidden="1"/>
    <col min="14817" max="14817" width="4" style="74" hidden="1"/>
    <col min="14818" max="14818" width="4.1796875" style="74" hidden="1"/>
    <col min="14819" max="14819" width="13.453125" style="74" hidden="1"/>
    <col min="14820" max="14820" width="12.81640625" style="74" hidden="1"/>
    <col min="14821" max="14821" width="14.1796875" style="74" hidden="1"/>
    <col min="14822" max="14822" width="13.1796875" style="74" hidden="1"/>
    <col min="14823" max="14826" width="9.1796875" style="74" hidden="1"/>
    <col min="14827" max="14828" width="9.81640625" style="74" hidden="1"/>
    <col min="14829" max="15066" width="9.1796875" style="74" hidden="1"/>
    <col min="15067" max="15067" width="8.81640625" style="74" hidden="1"/>
    <col min="15068" max="15068" width="10.81640625" style="74" hidden="1"/>
    <col min="15069" max="15070" width="9.1796875" style="74" hidden="1"/>
    <col min="15071" max="15071" width="12.54296875" style="74" hidden="1"/>
    <col min="15072" max="15072" width="4.1796875" style="74" hidden="1"/>
    <col min="15073" max="15073" width="4" style="74" hidden="1"/>
    <col min="15074" max="15074" width="4.1796875" style="74" hidden="1"/>
    <col min="15075" max="15075" width="13.453125" style="74" hidden="1"/>
    <col min="15076" max="15076" width="12.81640625" style="74" hidden="1"/>
    <col min="15077" max="15077" width="14.1796875" style="74" hidden="1"/>
    <col min="15078" max="15078" width="13.1796875" style="74" hidden="1"/>
    <col min="15079" max="15082" width="9.1796875" style="74" hidden="1"/>
    <col min="15083" max="15084" width="9.81640625" style="74" hidden="1"/>
    <col min="15085" max="15322" width="9.1796875" style="74" hidden="1"/>
    <col min="15323" max="15323" width="8.81640625" style="74" hidden="1"/>
    <col min="15324" max="15324" width="10.81640625" style="74" hidden="1"/>
    <col min="15325" max="15326" width="9.1796875" style="74" hidden="1"/>
    <col min="15327" max="15327" width="12.54296875" style="74" hidden="1"/>
    <col min="15328" max="15328" width="4.1796875" style="74" hidden="1"/>
    <col min="15329" max="15329" width="4" style="74" hidden="1"/>
    <col min="15330" max="15330" width="4.1796875" style="74" hidden="1"/>
    <col min="15331" max="15331" width="13.453125" style="74" hidden="1"/>
    <col min="15332" max="15332" width="12.81640625" style="74" hidden="1"/>
    <col min="15333" max="15333" width="14.1796875" style="74" hidden="1"/>
    <col min="15334" max="15334" width="13.1796875" style="74" hidden="1"/>
    <col min="15335" max="15338" width="9.1796875" style="74" hidden="1"/>
    <col min="15339" max="15340" width="9.81640625" style="74" hidden="1"/>
    <col min="15341" max="15578" width="9.1796875" style="74" hidden="1"/>
    <col min="15579" max="15579" width="8.81640625" style="74" hidden="1"/>
    <col min="15580" max="15580" width="10.81640625" style="74" hidden="1"/>
    <col min="15581" max="15582" width="9.1796875" style="74" hidden="1"/>
    <col min="15583" max="15583" width="12.54296875" style="74" hidden="1"/>
    <col min="15584" max="15584" width="4.1796875" style="74" hidden="1"/>
    <col min="15585" max="15585" width="4" style="74" hidden="1"/>
    <col min="15586" max="15586" width="4.1796875" style="74" hidden="1"/>
    <col min="15587" max="15587" width="13.453125" style="74" hidden="1"/>
    <col min="15588" max="15588" width="12.81640625" style="74" hidden="1"/>
    <col min="15589" max="15589" width="14.1796875" style="74" hidden="1"/>
    <col min="15590" max="15590" width="13.1796875" style="74" hidden="1"/>
    <col min="15591" max="15594" width="9.1796875" style="74" hidden="1"/>
    <col min="15595" max="15596" width="9.81640625" style="74" hidden="1"/>
    <col min="15597" max="15834" width="9.1796875" style="74" hidden="1"/>
    <col min="15835" max="15835" width="8.81640625" style="74" hidden="1"/>
    <col min="15836" max="15836" width="10.81640625" style="74" hidden="1"/>
    <col min="15837" max="15838" width="9.1796875" style="74" hidden="1"/>
    <col min="15839" max="15839" width="12.54296875" style="74" hidden="1"/>
    <col min="15840" max="15840" width="4.1796875" style="74" hidden="1"/>
    <col min="15841" max="15841" width="4" style="74" hidden="1"/>
    <col min="15842" max="15842" width="4.1796875" style="74" hidden="1"/>
    <col min="15843" max="15843" width="13.453125" style="74" hidden="1"/>
    <col min="15844" max="15844" width="12.81640625" style="74" hidden="1"/>
    <col min="15845" max="15845" width="14.1796875" style="74" hidden="1"/>
    <col min="15846" max="15846" width="13.1796875" style="74" hidden="1"/>
    <col min="15847" max="15850" width="9.1796875" style="74" hidden="1"/>
    <col min="15851" max="15852" width="9.81640625" style="74" hidden="1"/>
    <col min="15853" max="16090" width="9.1796875" style="74" hidden="1"/>
    <col min="16091" max="16091" width="8.81640625" style="74" hidden="1"/>
    <col min="16092" max="16092" width="10.81640625" style="74" hidden="1"/>
    <col min="16093" max="16094" width="9.1796875" style="74" hidden="1"/>
    <col min="16095" max="16095" width="12.54296875" style="74" hidden="1"/>
    <col min="16096" max="16096" width="4.1796875" style="74" hidden="1"/>
    <col min="16097" max="16097" width="4" style="74" hidden="1"/>
    <col min="16098" max="16098" width="4.1796875" style="74" hidden="1"/>
    <col min="16099" max="16099" width="13.453125" style="74" hidden="1"/>
    <col min="16100" max="16100" width="12.81640625" style="74" hidden="1"/>
    <col min="16101" max="16101" width="14.1796875" style="74" hidden="1"/>
    <col min="16102" max="16102" width="13.1796875" style="74" hidden="1"/>
    <col min="16103" max="16106" width="9.1796875" style="74" hidden="1"/>
    <col min="16107" max="16108" width="9.81640625" style="74" hidden="1"/>
    <col min="16109" max="16384" width="9.1796875" style="74" hidden="1"/>
  </cols>
  <sheetData>
    <row r="1" spans="1:2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2" ht="49.75" customHeight="1">
      <c r="A2" s="72"/>
      <c r="B2" s="394" t="s">
        <v>56</v>
      </c>
      <c r="C2" s="394"/>
      <c r="D2" s="394"/>
      <c r="E2" s="394"/>
      <c r="F2" s="394"/>
      <c r="G2" s="394"/>
      <c r="H2" s="394"/>
      <c r="I2" s="394"/>
      <c r="J2" s="394"/>
      <c r="K2" s="394"/>
      <c r="L2" s="75"/>
      <c r="M2" s="75"/>
      <c r="N2" s="75"/>
    </row>
    <row r="3" spans="1:22" ht="17.25" customHeight="1">
      <c r="A3" s="72"/>
      <c r="B3" s="391" t="s">
        <v>58</v>
      </c>
      <c r="C3" s="391"/>
      <c r="D3" s="391"/>
      <c r="E3" s="391"/>
      <c r="F3" s="391"/>
      <c r="G3" s="391"/>
      <c r="H3" s="391"/>
      <c r="I3" s="391"/>
      <c r="J3" s="391"/>
      <c r="K3" s="391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17.25" customHeight="1">
      <c r="A4" s="72"/>
      <c r="B4" s="391" t="s">
        <v>267</v>
      </c>
      <c r="C4" s="391"/>
      <c r="D4" s="391"/>
      <c r="E4" s="391"/>
      <c r="F4" s="391"/>
      <c r="G4" s="391"/>
      <c r="H4" s="391"/>
      <c r="I4" s="391"/>
      <c r="J4" s="391"/>
      <c r="K4" s="391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ht="17.25" customHeight="1" thickBot="1">
      <c r="A5" s="72"/>
      <c r="B5" s="391" t="s">
        <v>59</v>
      </c>
      <c r="C5" s="391"/>
      <c r="D5" s="391"/>
      <c r="E5" s="391"/>
      <c r="F5" s="391"/>
      <c r="G5" s="391"/>
      <c r="H5" s="391"/>
      <c r="I5" s="391"/>
      <c r="J5" s="391"/>
      <c r="K5" s="391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 ht="53" thickBot="1">
      <c r="A6" s="72"/>
      <c r="B6" s="382"/>
      <c r="C6" s="383"/>
      <c r="D6" s="122" t="s">
        <v>60</v>
      </c>
      <c r="E6" s="122" t="s">
        <v>61</v>
      </c>
      <c r="F6" s="384" t="s">
        <v>62</v>
      </c>
      <c r="G6" s="385"/>
      <c r="H6" s="386"/>
      <c r="I6" s="124" t="s">
        <v>63</v>
      </c>
      <c r="J6" s="392" t="s">
        <v>64</v>
      </c>
      <c r="K6" s="124" t="s">
        <v>63</v>
      </c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 ht="33" customHeight="1" thickBot="1">
      <c r="A7" s="72"/>
      <c r="B7" s="124" t="s">
        <v>65</v>
      </c>
      <c r="C7" s="124" t="s">
        <v>11</v>
      </c>
      <c r="D7" s="124" t="s">
        <v>66</v>
      </c>
      <c r="E7" s="124" t="s">
        <v>67</v>
      </c>
      <c r="F7" s="124" t="s">
        <v>68</v>
      </c>
      <c r="G7" s="123" t="s">
        <v>69</v>
      </c>
      <c r="H7" s="123" t="s">
        <v>70</v>
      </c>
      <c r="I7" s="125" t="s">
        <v>71</v>
      </c>
      <c r="J7" s="393"/>
      <c r="K7" s="126" t="s">
        <v>47</v>
      </c>
      <c r="L7" s="76"/>
      <c r="M7" s="389" t="s">
        <v>72</v>
      </c>
      <c r="N7" s="390"/>
      <c r="O7" s="77" t="s">
        <v>73</v>
      </c>
      <c r="P7" s="78" t="s">
        <v>74</v>
      </c>
      <c r="Q7" s="79"/>
      <c r="R7" s="380" t="s">
        <v>75</v>
      </c>
      <c r="S7" s="381"/>
      <c r="T7" s="381"/>
      <c r="U7" s="77" t="s">
        <v>76</v>
      </c>
      <c r="V7" s="76"/>
    </row>
    <row r="8" spans="1:22" ht="17.25" customHeight="1">
      <c r="A8" s="72"/>
      <c r="B8" s="228">
        <v>1</v>
      </c>
      <c r="C8" s="80"/>
      <c r="D8" s="81"/>
      <c r="E8" s="82"/>
      <c r="F8" s="83"/>
      <c r="G8" s="84"/>
      <c r="H8" s="85"/>
      <c r="I8" s="86">
        <f>ROUNDUP(IF(P8-(($N$11*U8))&lt;0,0,P8-(($N$11*U8))),3)</f>
        <v>0</v>
      </c>
      <c r="J8" s="87"/>
      <c r="K8" s="88">
        <f>I8*J8</f>
        <v>0</v>
      </c>
      <c r="L8" s="89"/>
      <c r="M8" s="90">
        <v>0</v>
      </c>
      <c r="N8" s="79">
        <v>0</v>
      </c>
      <c r="O8" s="91">
        <f t="shared" ref="O8:O37" si="0">E8-D8</f>
        <v>0</v>
      </c>
      <c r="P8" s="92">
        <f t="shared" ref="P8:P37" si="1">LOOKUP(O8,$M$8:$N$11,$N$8:$N$11)</f>
        <v>0</v>
      </c>
      <c r="Q8" s="79"/>
      <c r="R8" s="93">
        <f t="shared" ref="R8:R37" si="2">IF(F8="X",25%,0)</f>
        <v>0</v>
      </c>
      <c r="S8" s="94">
        <f t="shared" ref="S8:S37" si="3">IF(G8="X",40%,0)</f>
        <v>0</v>
      </c>
      <c r="T8" s="94">
        <f t="shared" ref="T8:T37" si="4">IF(H8="X",35%,0)</f>
        <v>0</v>
      </c>
      <c r="U8" s="95">
        <f t="shared" ref="U8:U37" si="5">(T8+S8+R8)</f>
        <v>0</v>
      </c>
      <c r="V8" s="96"/>
    </row>
    <row r="9" spans="1:22" ht="17.25" customHeight="1">
      <c r="A9" s="72"/>
      <c r="B9" s="227">
        <f>SUM(B8+1)</f>
        <v>2</v>
      </c>
      <c r="C9" s="97"/>
      <c r="D9" s="98"/>
      <c r="E9" s="99"/>
      <c r="F9" s="83"/>
      <c r="G9" s="84"/>
      <c r="H9" s="85"/>
      <c r="I9" s="100">
        <f t="shared" ref="I9:I37" si="6">ROUNDUP(IF(P9-(($N$11*U9))&lt;0,0,P9-(($N$11*U9))),3)</f>
        <v>0</v>
      </c>
      <c r="J9" s="101"/>
      <c r="K9" s="88">
        <f t="shared" ref="K9:K37" si="7">I9*J9</f>
        <v>0</v>
      </c>
      <c r="L9" s="89"/>
      <c r="M9" s="90">
        <v>0.20832175925925925</v>
      </c>
      <c r="N9" s="79">
        <v>8.3000000000000007</v>
      </c>
      <c r="O9" s="91">
        <f t="shared" si="0"/>
        <v>0</v>
      </c>
      <c r="P9" s="92">
        <f t="shared" si="1"/>
        <v>0</v>
      </c>
      <c r="Q9" s="79"/>
      <c r="R9" s="93">
        <f t="shared" si="2"/>
        <v>0</v>
      </c>
      <c r="S9" s="94">
        <f t="shared" si="3"/>
        <v>0</v>
      </c>
      <c r="T9" s="94">
        <f t="shared" si="4"/>
        <v>0</v>
      </c>
      <c r="U9" s="95">
        <f t="shared" si="5"/>
        <v>0</v>
      </c>
      <c r="V9" s="96"/>
    </row>
    <row r="10" spans="1:22" ht="17.25" customHeight="1">
      <c r="A10" s="72"/>
      <c r="B10" s="227">
        <f t="shared" ref="B10:B37" si="8">SUM(B9+1)</f>
        <v>3</v>
      </c>
      <c r="C10" s="97"/>
      <c r="D10" s="98"/>
      <c r="E10" s="99"/>
      <c r="F10" s="83"/>
      <c r="G10" s="102"/>
      <c r="H10" s="103"/>
      <c r="I10" s="100">
        <f t="shared" si="6"/>
        <v>0</v>
      </c>
      <c r="J10" s="101"/>
      <c r="K10" s="88">
        <f t="shared" si="7"/>
        <v>0</v>
      </c>
      <c r="L10" s="89"/>
      <c r="M10" s="90">
        <v>0.50001157407407404</v>
      </c>
      <c r="N10" s="79">
        <v>12.3</v>
      </c>
      <c r="O10" s="91">
        <f t="shared" si="0"/>
        <v>0</v>
      </c>
      <c r="P10" s="92">
        <f t="shared" si="1"/>
        <v>0</v>
      </c>
      <c r="Q10" s="79"/>
      <c r="R10" s="93">
        <f t="shared" si="2"/>
        <v>0</v>
      </c>
      <c r="S10" s="94">
        <f t="shared" si="3"/>
        <v>0</v>
      </c>
      <c r="T10" s="94">
        <f t="shared" si="4"/>
        <v>0</v>
      </c>
      <c r="U10" s="95">
        <f t="shared" si="5"/>
        <v>0</v>
      </c>
      <c r="V10" s="96"/>
    </row>
    <row r="11" spans="1:22" ht="17.25" customHeight="1">
      <c r="A11" s="72"/>
      <c r="B11" s="227">
        <f t="shared" si="8"/>
        <v>4</v>
      </c>
      <c r="C11" s="97"/>
      <c r="D11" s="98"/>
      <c r="E11" s="99"/>
      <c r="F11" s="83"/>
      <c r="G11" s="84"/>
      <c r="H11" s="85"/>
      <c r="I11" s="100">
        <f t="shared" si="6"/>
        <v>0</v>
      </c>
      <c r="J11" s="101"/>
      <c r="K11" s="88">
        <f t="shared" si="7"/>
        <v>0</v>
      </c>
      <c r="L11" s="89"/>
      <c r="M11" s="90">
        <v>0.75001157407407415</v>
      </c>
      <c r="N11" s="79">
        <v>18.399999999999999</v>
      </c>
      <c r="O11" s="91">
        <f t="shared" si="0"/>
        <v>0</v>
      </c>
      <c r="P11" s="92">
        <f t="shared" si="1"/>
        <v>0</v>
      </c>
      <c r="Q11" s="79"/>
      <c r="R11" s="93">
        <f t="shared" si="2"/>
        <v>0</v>
      </c>
      <c r="S11" s="94">
        <f t="shared" si="3"/>
        <v>0</v>
      </c>
      <c r="T11" s="94">
        <f t="shared" si="4"/>
        <v>0</v>
      </c>
      <c r="U11" s="95">
        <f t="shared" si="5"/>
        <v>0</v>
      </c>
      <c r="V11" s="96"/>
    </row>
    <row r="12" spans="1:22" ht="17.25" customHeight="1">
      <c r="A12" s="72"/>
      <c r="B12" s="227">
        <f t="shared" si="8"/>
        <v>5</v>
      </c>
      <c r="C12" s="97"/>
      <c r="D12" s="98"/>
      <c r="E12" s="99"/>
      <c r="F12" s="83"/>
      <c r="G12" s="84"/>
      <c r="H12" s="85"/>
      <c r="I12" s="100">
        <f t="shared" si="6"/>
        <v>0</v>
      </c>
      <c r="J12" s="101"/>
      <c r="K12" s="88">
        <f t="shared" si="7"/>
        <v>0</v>
      </c>
      <c r="L12" s="89"/>
      <c r="M12" s="104"/>
      <c r="N12" s="79"/>
      <c r="O12" s="91">
        <f t="shared" si="0"/>
        <v>0</v>
      </c>
      <c r="P12" s="92">
        <f t="shared" si="1"/>
        <v>0</v>
      </c>
      <c r="Q12" s="79"/>
      <c r="R12" s="93">
        <f t="shared" si="2"/>
        <v>0</v>
      </c>
      <c r="S12" s="94">
        <f t="shared" si="3"/>
        <v>0</v>
      </c>
      <c r="T12" s="94">
        <f t="shared" si="4"/>
        <v>0</v>
      </c>
      <c r="U12" s="95">
        <f t="shared" si="5"/>
        <v>0</v>
      </c>
      <c r="V12" s="96"/>
    </row>
    <row r="13" spans="1:22" ht="17.25" customHeight="1">
      <c r="A13" s="72"/>
      <c r="B13" s="227">
        <f t="shared" si="8"/>
        <v>6</v>
      </c>
      <c r="C13" s="97"/>
      <c r="D13" s="98"/>
      <c r="E13" s="99"/>
      <c r="F13" s="105"/>
      <c r="G13" s="102"/>
      <c r="H13" s="106"/>
      <c r="I13" s="100">
        <f t="shared" si="6"/>
        <v>0</v>
      </c>
      <c r="J13" s="101"/>
      <c r="K13" s="88">
        <f t="shared" si="7"/>
        <v>0</v>
      </c>
      <c r="L13" s="89"/>
      <c r="M13" s="104"/>
      <c r="N13" s="79"/>
      <c r="O13" s="91">
        <f t="shared" si="0"/>
        <v>0</v>
      </c>
      <c r="P13" s="92">
        <f t="shared" si="1"/>
        <v>0</v>
      </c>
      <c r="Q13" s="79"/>
      <c r="R13" s="93">
        <f t="shared" si="2"/>
        <v>0</v>
      </c>
      <c r="S13" s="94">
        <f t="shared" si="3"/>
        <v>0</v>
      </c>
      <c r="T13" s="94">
        <f t="shared" si="4"/>
        <v>0</v>
      </c>
      <c r="U13" s="95">
        <f t="shared" si="5"/>
        <v>0</v>
      </c>
      <c r="V13" s="96"/>
    </row>
    <row r="14" spans="1:22" ht="17.25" customHeight="1">
      <c r="A14" s="72"/>
      <c r="B14" s="227">
        <f t="shared" si="8"/>
        <v>7</v>
      </c>
      <c r="C14" s="97"/>
      <c r="D14" s="98"/>
      <c r="E14" s="99"/>
      <c r="F14" s="83"/>
      <c r="G14" s="84"/>
      <c r="H14" s="107"/>
      <c r="I14" s="100">
        <f t="shared" si="6"/>
        <v>0</v>
      </c>
      <c r="J14" s="101"/>
      <c r="K14" s="88">
        <f t="shared" si="7"/>
        <v>0</v>
      </c>
      <c r="L14" s="89"/>
      <c r="M14" s="104"/>
      <c r="N14" s="79"/>
      <c r="O14" s="91">
        <f t="shared" si="0"/>
        <v>0</v>
      </c>
      <c r="P14" s="92">
        <f t="shared" si="1"/>
        <v>0</v>
      </c>
      <c r="Q14" s="79"/>
      <c r="R14" s="93">
        <f t="shared" si="2"/>
        <v>0</v>
      </c>
      <c r="S14" s="94">
        <f t="shared" si="3"/>
        <v>0</v>
      </c>
      <c r="T14" s="94">
        <f t="shared" si="4"/>
        <v>0</v>
      </c>
      <c r="U14" s="95">
        <f t="shared" si="5"/>
        <v>0</v>
      </c>
      <c r="V14" s="96"/>
    </row>
    <row r="15" spans="1:22" ht="17.25" customHeight="1">
      <c r="A15" s="72"/>
      <c r="B15" s="227">
        <f t="shared" si="8"/>
        <v>8</v>
      </c>
      <c r="C15" s="97"/>
      <c r="D15" s="98"/>
      <c r="E15" s="99"/>
      <c r="F15" s="83"/>
      <c r="G15" s="84"/>
      <c r="H15" s="107"/>
      <c r="I15" s="100">
        <f t="shared" si="6"/>
        <v>0</v>
      </c>
      <c r="J15" s="101"/>
      <c r="K15" s="88">
        <f t="shared" si="7"/>
        <v>0</v>
      </c>
      <c r="L15" s="89"/>
      <c r="M15" s="104"/>
      <c r="N15" s="79"/>
      <c r="O15" s="91">
        <f t="shared" si="0"/>
        <v>0</v>
      </c>
      <c r="P15" s="92">
        <f t="shared" si="1"/>
        <v>0</v>
      </c>
      <c r="Q15" s="79"/>
      <c r="R15" s="93">
        <f t="shared" si="2"/>
        <v>0</v>
      </c>
      <c r="S15" s="94">
        <f t="shared" si="3"/>
        <v>0</v>
      </c>
      <c r="T15" s="94">
        <f t="shared" si="4"/>
        <v>0</v>
      </c>
      <c r="U15" s="95">
        <f t="shared" si="5"/>
        <v>0</v>
      </c>
      <c r="V15" s="96"/>
    </row>
    <row r="16" spans="1:22" ht="17.25" customHeight="1">
      <c r="A16" s="72"/>
      <c r="B16" s="227">
        <f t="shared" si="8"/>
        <v>9</v>
      </c>
      <c r="C16" s="97"/>
      <c r="D16" s="98"/>
      <c r="E16" s="99"/>
      <c r="F16" s="83"/>
      <c r="G16" s="84"/>
      <c r="H16" s="107"/>
      <c r="I16" s="100">
        <f t="shared" si="6"/>
        <v>0</v>
      </c>
      <c r="J16" s="101"/>
      <c r="K16" s="88">
        <f t="shared" si="7"/>
        <v>0</v>
      </c>
      <c r="L16" s="89"/>
      <c r="M16" s="104"/>
      <c r="N16" s="79"/>
      <c r="O16" s="91">
        <f t="shared" si="0"/>
        <v>0</v>
      </c>
      <c r="P16" s="92">
        <f t="shared" si="1"/>
        <v>0</v>
      </c>
      <c r="Q16" s="79"/>
      <c r="R16" s="93">
        <f t="shared" si="2"/>
        <v>0</v>
      </c>
      <c r="S16" s="94">
        <f t="shared" si="3"/>
        <v>0</v>
      </c>
      <c r="T16" s="94">
        <f t="shared" si="4"/>
        <v>0</v>
      </c>
      <c r="U16" s="95">
        <f t="shared" si="5"/>
        <v>0</v>
      </c>
      <c r="V16" s="96"/>
    </row>
    <row r="17" spans="1:22" ht="17.25" customHeight="1">
      <c r="A17" s="72"/>
      <c r="B17" s="227">
        <f t="shared" si="8"/>
        <v>10</v>
      </c>
      <c r="C17" s="97"/>
      <c r="D17" s="98"/>
      <c r="E17" s="99"/>
      <c r="F17" s="83"/>
      <c r="G17" s="84"/>
      <c r="H17" s="107"/>
      <c r="I17" s="100">
        <f t="shared" si="6"/>
        <v>0</v>
      </c>
      <c r="J17" s="101"/>
      <c r="K17" s="88">
        <f t="shared" si="7"/>
        <v>0</v>
      </c>
      <c r="L17" s="89"/>
      <c r="M17" s="104"/>
      <c r="N17" s="79"/>
      <c r="O17" s="91">
        <f t="shared" si="0"/>
        <v>0</v>
      </c>
      <c r="P17" s="92">
        <f t="shared" si="1"/>
        <v>0</v>
      </c>
      <c r="Q17" s="79"/>
      <c r="R17" s="93">
        <f t="shared" si="2"/>
        <v>0</v>
      </c>
      <c r="S17" s="94">
        <f t="shared" si="3"/>
        <v>0</v>
      </c>
      <c r="T17" s="94">
        <f t="shared" si="4"/>
        <v>0</v>
      </c>
      <c r="U17" s="95">
        <f t="shared" si="5"/>
        <v>0</v>
      </c>
      <c r="V17" s="96"/>
    </row>
    <row r="18" spans="1:22" ht="17.25" customHeight="1">
      <c r="A18" s="72"/>
      <c r="B18" s="227">
        <f t="shared" si="8"/>
        <v>11</v>
      </c>
      <c r="C18" s="97"/>
      <c r="D18" s="98"/>
      <c r="E18" s="99"/>
      <c r="F18" s="83"/>
      <c r="G18" s="84"/>
      <c r="H18" s="107"/>
      <c r="I18" s="100">
        <f t="shared" si="6"/>
        <v>0</v>
      </c>
      <c r="J18" s="101"/>
      <c r="K18" s="88">
        <f t="shared" si="7"/>
        <v>0</v>
      </c>
      <c r="L18" s="89"/>
      <c r="M18" s="104"/>
      <c r="N18" s="79"/>
      <c r="O18" s="91">
        <f t="shared" si="0"/>
        <v>0</v>
      </c>
      <c r="P18" s="92">
        <f t="shared" si="1"/>
        <v>0</v>
      </c>
      <c r="Q18" s="79"/>
      <c r="R18" s="93">
        <f t="shared" si="2"/>
        <v>0</v>
      </c>
      <c r="S18" s="94">
        <f t="shared" si="3"/>
        <v>0</v>
      </c>
      <c r="T18" s="94">
        <f t="shared" si="4"/>
        <v>0</v>
      </c>
      <c r="U18" s="95">
        <f t="shared" si="5"/>
        <v>0</v>
      </c>
      <c r="V18" s="96"/>
    </row>
    <row r="19" spans="1:22" ht="17.25" customHeight="1">
      <c r="A19" s="72"/>
      <c r="B19" s="227">
        <f t="shared" si="8"/>
        <v>12</v>
      </c>
      <c r="C19" s="97"/>
      <c r="D19" s="98"/>
      <c r="E19" s="99"/>
      <c r="F19" s="83"/>
      <c r="G19" s="84"/>
      <c r="H19" s="107"/>
      <c r="I19" s="100">
        <f t="shared" si="6"/>
        <v>0</v>
      </c>
      <c r="J19" s="101"/>
      <c r="K19" s="88">
        <f t="shared" si="7"/>
        <v>0</v>
      </c>
      <c r="L19" s="89"/>
      <c r="M19" s="104"/>
      <c r="N19" s="79"/>
      <c r="O19" s="91">
        <f t="shared" si="0"/>
        <v>0</v>
      </c>
      <c r="P19" s="92">
        <f t="shared" si="1"/>
        <v>0</v>
      </c>
      <c r="Q19" s="79"/>
      <c r="R19" s="93">
        <f t="shared" si="2"/>
        <v>0</v>
      </c>
      <c r="S19" s="94">
        <f t="shared" si="3"/>
        <v>0</v>
      </c>
      <c r="T19" s="94">
        <f t="shared" si="4"/>
        <v>0</v>
      </c>
      <c r="U19" s="95">
        <f t="shared" si="5"/>
        <v>0</v>
      </c>
      <c r="V19" s="96"/>
    </row>
    <row r="20" spans="1:22" ht="17.25" customHeight="1">
      <c r="A20" s="72"/>
      <c r="B20" s="227">
        <f t="shared" si="8"/>
        <v>13</v>
      </c>
      <c r="C20" s="97"/>
      <c r="D20" s="98"/>
      <c r="E20" s="99"/>
      <c r="F20" s="83"/>
      <c r="G20" s="84"/>
      <c r="H20" s="107"/>
      <c r="I20" s="100">
        <f t="shared" si="6"/>
        <v>0</v>
      </c>
      <c r="J20" s="101"/>
      <c r="K20" s="88">
        <f t="shared" si="7"/>
        <v>0</v>
      </c>
      <c r="L20" s="89"/>
      <c r="M20" s="104"/>
      <c r="N20" s="79"/>
      <c r="O20" s="91">
        <f t="shared" si="0"/>
        <v>0</v>
      </c>
      <c r="P20" s="92">
        <f t="shared" si="1"/>
        <v>0</v>
      </c>
      <c r="Q20" s="79"/>
      <c r="R20" s="93">
        <f t="shared" si="2"/>
        <v>0</v>
      </c>
      <c r="S20" s="94">
        <f t="shared" si="3"/>
        <v>0</v>
      </c>
      <c r="T20" s="94">
        <f t="shared" si="4"/>
        <v>0</v>
      </c>
      <c r="U20" s="95">
        <f t="shared" si="5"/>
        <v>0</v>
      </c>
      <c r="V20" s="96"/>
    </row>
    <row r="21" spans="1:22" ht="17.25" customHeight="1">
      <c r="A21" s="72"/>
      <c r="B21" s="227">
        <f t="shared" si="8"/>
        <v>14</v>
      </c>
      <c r="C21" s="97"/>
      <c r="D21" s="98"/>
      <c r="E21" s="99"/>
      <c r="F21" s="83"/>
      <c r="G21" s="84"/>
      <c r="H21" s="107"/>
      <c r="I21" s="100">
        <f t="shared" si="6"/>
        <v>0</v>
      </c>
      <c r="J21" s="101"/>
      <c r="K21" s="88">
        <f t="shared" si="7"/>
        <v>0</v>
      </c>
      <c r="L21" s="89"/>
      <c r="M21" s="104"/>
      <c r="N21" s="79"/>
      <c r="O21" s="91">
        <f t="shared" si="0"/>
        <v>0</v>
      </c>
      <c r="P21" s="92">
        <f t="shared" si="1"/>
        <v>0</v>
      </c>
      <c r="Q21" s="79"/>
      <c r="R21" s="93">
        <f t="shared" si="2"/>
        <v>0</v>
      </c>
      <c r="S21" s="94">
        <f t="shared" si="3"/>
        <v>0</v>
      </c>
      <c r="T21" s="94">
        <f t="shared" si="4"/>
        <v>0</v>
      </c>
      <c r="U21" s="95">
        <f t="shared" si="5"/>
        <v>0</v>
      </c>
      <c r="V21" s="96"/>
    </row>
    <row r="22" spans="1:22" ht="17.25" customHeight="1">
      <c r="A22" s="72"/>
      <c r="B22" s="227">
        <f t="shared" si="8"/>
        <v>15</v>
      </c>
      <c r="C22" s="97"/>
      <c r="D22" s="98"/>
      <c r="E22" s="99"/>
      <c r="F22" s="83"/>
      <c r="G22" s="84"/>
      <c r="H22" s="107"/>
      <c r="I22" s="100">
        <f t="shared" si="6"/>
        <v>0</v>
      </c>
      <c r="J22" s="101"/>
      <c r="K22" s="88">
        <f t="shared" si="7"/>
        <v>0</v>
      </c>
      <c r="L22" s="89"/>
      <c r="M22" s="104"/>
      <c r="N22" s="79"/>
      <c r="O22" s="91">
        <f t="shared" si="0"/>
        <v>0</v>
      </c>
      <c r="P22" s="92">
        <f t="shared" si="1"/>
        <v>0</v>
      </c>
      <c r="Q22" s="79"/>
      <c r="R22" s="93">
        <f t="shared" si="2"/>
        <v>0</v>
      </c>
      <c r="S22" s="94">
        <f t="shared" si="3"/>
        <v>0</v>
      </c>
      <c r="T22" s="94">
        <f t="shared" si="4"/>
        <v>0</v>
      </c>
      <c r="U22" s="95">
        <f t="shared" si="5"/>
        <v>0</v>
      </c>
      <c r="V22" s="96"/>
    </row>
    <row r="23" spans="1:22" ht="17.25" customHeight="1">
      <c r="A23" s="72"/>
      <c r="B23" s="227">
        <f t="shared" si="8"/>
        <v>16</v>
      </c>
      <c r="C23" s="97"/>
      <c r="D23" s="98"/>
      <c r="E23" s="99"/>
      <c r="F23" s="83"/>
      <c r="G23" s="84"/>
      <c r="H23" s="107"/>
      <c r="I23" s="100">
        <f t="shared" si="6"/>
        <v>0</v>
      </c>
      <c r="J23" s="101"/>
      <c r="K23" s="88">
        <f t="shared" si="7"/>
        <v>0</v>
      </c>
      <c r="L23" s="89"/>
      <c r="M23" s="104"/>
      <c r="N23" s="79"/>
      <c r="O23" s="91">
        <f t="shared" si="0"/>
        <v>0</v>
      </c>
      <c r="P23" s="92">
        <f t="shared" si="1"/>
        <v>0</v>
      </c>
      <c r="Q23" s="79"/>
      <c r="R23" s="93">
        <f t="shared" si="2"/>
        <v>0</v>
      </c>
      <c r="S23" s="94">
        <f t="shared" si="3"/>
        <v>0</v>
      </c>
      <c r="T23" s="94">
        <f t="shared" si="4"/>
        <v>0</v>
      </c>
      <c r="U23" s="95">
        <f t="shared" si="5"/>
        <v>0</v>
      </c>
      <c r="V23" s="96"/>
    </row>
    <row r="24" spans="1:22" ht="17.25" customHeight="1">
      <c r="A24" s="72"/>
      <c r="B24" s="227">
        <f t="shared" si="8"/>
        <v>17</v>
      </c>
      <c r="C24" s="97"/>
      <c r="D24" s="98"/>
      <c r="E24" s="99"/>
      <c r="F24" s="83"/>
      <c r="G24" s="84"/>
      <c r="H24" s="107"/>
      <c r="I24" s="100">
        <f t="shared" si="6"/>
        <v>0</v>
      </c>
      <c r="J24" s="101"/>
      <c r="K24" s="88">
        <f t="shared" si="7"/>
        <v>0</v>
      </c>
      <c r="L24" s="89"/>
      <c r="M24" s="104"/>
      <c r="N24" s="79"/>
      <c r="O24" s="91">
        <f t="shared" si="0"/>
        <v>0</v>
      </c>
      <c r="P24" s="92">
        <f t="shared" si="1"/>
        <v>0</v>
      </c>
      <c r="Q24" s="79"/>
      <c r="R24" s="93">
        <f t="shared" si="2"/>
        <v>0</v>
      </c>
      <c r="S24" s="94">
        <f t="shared" si="3"/>
        <v>0</v>
      </c>
      <c r="T24" s="94">
        <f t="shared" si="4"/>
        <v>0</v>
      </c>
      <c r="U24" s="95">
        <f t="shared" si="5"/>
        <v>0</v>
      </c>
      <c r="V24" s="96"/>
    </row>
    <row r="25" spans="1:22" ht="17.25" customHeight="1">
      <c r="A25" s="72"/>
      <c r="B25" s="227">
        <f t="shared" si="8"/>
        <v>18</v>
      </c>
      <c r="C25" s="97"/>
      <c r="D25" s="98"/>
      <c r="E25" s="99"/>
      <c r="F25" s="83"/>
      <c r="G25" s="84"/>
      <c r="H25" s="107"/>
      <c r="I25" s="100">
        <f t="shared" si="6"/>
        <v>0</v>
      </c>
      <c r="J25" s="101"/>
      <c r="K25" s="88">
        <f t="shared" si="7"/>
        <v>0</v>
      </c>
      <c r="L25" s="89"/>
      <c r="M25" s="104"/>
      <c r="N25" s="79"/>
      <c r="O25" s="91">
        <f t="shared" si="0"/>
        <v>0</v>
      </c>
      <c r="P25" s="92">
        <f t="shared" si="1"/>
        <v>0</v>
      </c>
      <c r="Q25" s="79"/>
      <c r="R25" s="93">
        <f t="shared" si="2"/>
        <v>0</v>
      </c>
      <c r="S25" s="94">
        <f t="shared" si="3"/>
        <v>0</v>
      </c>
      <c r="T25" s="94">
        <f t="shared" si="4"/>
        <v>0</v>
      </c>
      <c r="U25" s="95">
        <f t="shared" si="5"/>
        <v>0</v>
      </c>
      <c r="V25" s="96"/>
    </row>
    <row r="26" spans="1:22" ht="17.25" customHeight="1">
      <c r="A26" s="72"/>
      <c r="B26" s="227">
        <f t="shared" si="8"/>
        <v>19</v>
      </c>
      <c r="C26" s="97"/>
      <c r="D26" s="98"/>
      <c r="E26" s="99"/>
      <c r="F26" s="83"/>
      <c r="G26" s="84"/>
      <c r="H26" s="107"/>
      <c r="I26" s="100">
        <f t="shared" si="6"/>
        <v>0</v>
      </c>
      <c r="J26" s="101"/>
      <c r="K26" s="88">
        <f t="shared" si="7"/>
        <v>0</v>
      </c>
      <c r="L26" s="89"/>
      <c r="M26" s="104"/>
      <c r="N26" s="79"/>
      <c r="O26" s="91">
        <f t="shared" si="0"/>
        <v>0</v>
      </c>
      <c r="P26" s="92">
        <f t="shared" si="1"/>
        <v>0</v>
      </c>
      <c r="Q26" s="79"/>
      <c r="R26" s="93">
        <f t="shared" si="2"/>
        <v>0</v>
      </c>
      <c r="S26" s="94">
        <f t="shared" si="3"/>
        <v>0</v>
      </c>
      <c r="T26" s="94">
        <f t="shared" si="4"/>
        <v>0</v>
      </c>
      <c r="U26" s="95">
        <f t="shared" si="5"/>
        <v>0</v>
      </c>
      <c r="V26" s="96"/>
    </row>
    <row r="27" spans="1:22" ht="17.25" customHeight="1">
      <c r="A27" s="72"/>
      <c r="B27" s="227">
        <f t="shared" si="8"/>
        <v>20</v>
      </c>
      <c r="C27" s="97"/>
      <c r="D27" s="98"/>
      <c r="E27" s="99"/>
      <c r="F27" s="83"/>
      <c r="G27" s="84"/>
      <c r="H27" s="107"/>
      <c r="I27" s="100">
        <f t="shared" si="6"/>
        <v>0</v>
      </c>
      <c r="J27" s="101"/>
      <c r="K27" s="88">
        <f t="shared" si="7"/>
        <v>0</v>
      </c>
      <c r="L27" s="89"/>
      <c r="M27" s="104"/>
      <c r="N27" s="79"/>
      <c r="O27" s="91">
        <f t="shared" si="0"/>
        <v>0</v>
      </c>
      <c r="P27" s="92">
        <f t="shared" si="1"/>
        <v>0</v>
      </c>
      <c r="Q27" s="79"/>
      <c r="R27" s="93">
        <f t="shared" si="2"/>
        <v>0</v>
      </c>
      <c r="S27" s="94">
        <f t="shared" si="3"/>
        <v>0</v>
      </c>
      <c r="T27" s="94">
        <f t="shared" si="4"/>
        <v>0</v>
      </c>
      <c r="U27" s="95">
        <f t="shared" si="5"/>
        <v>0</v>
      </c>
      <c r="V27" s="96"/>
    </row>
    <row r="28" spans="1:22" ht="17.25" customHeight="1">
      <c r="A28" s="72"/>
      <c r="B28" s="227">
        <f t="shared" si="8"/>
        <v>21</v>
      </c>
      <c r="C28" s="97"/>
      <c r="D28" s="98"/>
      <c r="E28" s="99"/>
      <c r="F28" s="83"/>
      <c r="G28" s="84"/>
      <c r="H28" s="107"/>
      <c r="I28" s="100">
        <f t="shared" si="6"/>
        <v>0</v>
      </c>
      <c r="J28" s="101"/>
      <c r="K28" s="88">
        <f t="shared" si="7"/>
        <v>0</v>
      </c>
      <c r="L28" s="89"/>
      <c r="M28" s="104"/>
      <c r="N28" s="79"/>
      <c r="O28" s="91">
        <f t="shared" si="0"/>
        <v>0</v>
      </c>
      <c r="P28" s="92">
        <f t="shared" si="1"/>
        <v>0</v>
      </c>
      <c r="Q28" s="79"/>
      <c r="R28" s="93">
        <f t="shared" si="2"/>
        <v>0</v>
      </c>
      <c r="S28" s="94">
        <f t="shared" si="3"/>
        <v>0</v>
      </c>
      <c r="T28" s="94">
        <f t="shared" si="4"/>
        <v>0</v>
      </c>
      <c r="U28" s="95">
        <f t="shared" si="5"/>
        <v>0</v>
      </c>
      <c r="V28" s="96"/>
    </row>
    <row r="29" spans="1:22" ht="17.25" customHeight="1">
      <c r="A29" s="72"/>
      <c r="B29" s="227">
        <f t="shared" si="8"/>
        <v>22</v>
      </c>
      <c r="C29" s="97"/>
      <c r="D29" s="98"/>
      <c r="E29" s="99"/>
      <c r="F29" s="83"/>
      <c r="G29" s="84"/>
      <c r="H29" s="107"/>
      <c r="I29" s="100">
        <f t="shared" si="6"/>
        <v>0</v>
      </c>
      <c r="J29" s="101"/>
      <c r="K29" s="88">
        <f t="shared" si="7"/>
        <v>0</v>
      </c>
      <c r="L29" s="89"/>
      <c r="M29" s="104"/>
      <c r="N29" s="79"/>
      <c r="O29" s="91">
        <f t="shared" si="0"/>
        <v>0</v>
      </c>
      <c r="P29" s="92">
        <f t="shared" si="1"/>
        <v>0</v>
      </c>
      <c r="Q29" s="79"/>
      <c r="R29" s="93">
        <f t="shared" si="2"/>
        <v>0</v>
      </c>
      <c r="S29" s="94">
        <f t="shared" si="3"/>
        <v>0</v>
      </c>
      <c r="T29" s="94">
        <f t="shared" si="4"/>
        <v>0</v>
      </c>
      <c r="U29" s="95">
        <f t="shared" si="5"/>
        <v>0</v>
      </c>
      <c r="V29" s="96"/>
    </row>
    <row r="30" spans="1:22" ht="17.25" customHeight="1">
      <c r="A30" s="72"/>
      <c r="B30" s="227">
        <f t="shared" si="8"/>
        <v>23</v>
      </c>
      <c r="C30" s="97"/>
      <c r="D30" s="98"/>
      <c r="E30" s="99"/>
      <c r="F30" s="83"/>
      <c r="G30" s="84"/>
      <c r="H30" s="107"/>
      <c r="I30" s="100">
        <f t="shared" si="6"/>
        <v>0</v>
      </c>
      <c r="J30" s="101"/>
      <c r="K30" s="88">
        <f t="shared" si="7"/>
        <v>0</v>
      </c>
      <c r="L30" s="89"/>
      <c r="M30" s="104"/>
      <c r="N30" s="79"/>
      <c r="O30" s="91">
        <f t="shared" si="0"/>
        <v>0</v>
      </c>
      <c r="P30" s="92">
        <f t="shared" si="1"/>
        <v>0</v>
      </c>
      <c r="Q30" s="79"/>
      <c r="R30" s="93">
        <f t="shared" si="2"/>
        <v>0</v>
      </c>
      <c r="S30" s="94">
        <f t="shared" si="3"/>
        <v>0</v>
      </c>
      <c r="T30" s="94">
        <f t="shared" si="4"/>
        <v>0</v>
      </c>
      <c r="U30" s="95">
        <f t="shared" si="5"/>
        <v>0</v>
      </c>
      <c r="V30" s="96"/>
    </row>
    <row r="31" spans="1:22" ht="17.25" customHeight="1">
      <c r="A31" s="72"/>
      <c r="B31" s="227">
        <f t="shared" si="8"/>
        <v>24</v>
      </c>
      <c r="C31" s="97"/>
      <c r="D31" s="98"/>
      <c r="E31" s="99"/>
      <c r="F31" s="83"/>
      <c r="G31" s="84"/>
      <c r="H31" s="107"/>
      <c r="I31" s="100">
        <f t="shared" si="6"/>
        <v>0</v>
      </c>
      <c r="J31" s="101"/>
      <c r="K31" s="88">
        <f t="shared" si="7"/>
        <v>0</v>
      </c>
      <c r="L31" s="89"/>
      <c r="M31" s="104"/>
      <c r="N31" s="79"/>
      <c r="O31" s="91">
        <f t="shared" si="0"/>
        <v>0</v>
      </c>
      <c r="P31" s="92">
        <f t="shared" si="1"/>
        <v>0</v>
      </c>
      <c r="Q31" s="79"/>
      <c r="R31" s="93">
        <f t="shared" si="2"/>
        <v>0</v>
      </c>
      <c r="S31" s="94">
        <f t="shared" si="3"/>
        <v>0</v>
      </c>
      <c r="T31" s="94">
        <f t="shared" si="4"/>
        <v>0</v>
      </c>
      <c r="U31" s="95">
        <f t="shared" si="5"/>
        <v>0</v>
      </c>
      <c r="V31" s="96"/>
    </row>
    <row r="32" spans="1:22" ht="17.25" customHeight="1">
      <c r="A32" s="72"/>
      <c r="B32" s="227">
        <f t="shared" si="8"/>
        <v>25</v>
      </c>
      <c r="C32" s="97"/>
      <c r="D32" s="98"/>
      <c r="E32" s="99"/>
      <c r="F32" s="83"/>
      <c r="G32" s="84"/>
      <c r="H32" s="107"/>
      <c r="I32" s="100">
        <f t="shared" si="6"/>
        <v>0</v>
      </c>
      <c r="J32" s="101"/>
      <c r="K32" s="88">
        <f t="shared" si="7"/>
        <v>0</v>
      </c>
      <c r="L32" s="89"/>
      <c r="M32" s="104"/>
      <c r="N32" s="79"/>
      <c r="O32" s="91">
        <f t="shared" si="0"/>
        <v>0</v>
      </c>
      <c r="P32" s="92">
        <f t="shared" si="1"/>
        <v>0</v>
      </c>
      <c r="Q32" s="79"/>
      <c r="R32" s="93">
        <f t="shared" si="2"/>
        <v>0</v>
      </c>
      <c r="S32" s="94">
        <f t="shared" si="3"/>
        <v>0</v>
      </c>
      <c r="T32" s="94">
        <f t="shared" si="4"/>
        <v>0</v>
      </c>
      <c r="U32" s="95">
        <f t="shared" si="5"/>
        <v>0</v>
      </c>
      <c r="V32" s="96"/>
    </row>
    <row r="33" spans="1:22" ht="17.25" customHeight="1">
      <c r="A33" s="72"/>
      <c r="B33" s="227">
        <f t="shared" si="8"/>
        <v>26</v>
      </c>
      <c r="C33" s="97"/>
      <c r="D33" s="98"/>
      <c r="E33" s="99"/>
      <c r="F33" s="83"/>
      <c r="G33" s="84"/>
      <c r="H33" s="107"/>
      <c r="I33" s="100">
        <f t="shared" si="6"/>
        <v>0</v>
      </c>
      <c r="J33" s="101"/>
      <c r="K33" s="88">
        <f t="shared" si="7"/>
        <v>0</v>
      </c>
      <c r="L33" s="89"/>
      <c r="M33" s="104"/>
      <c r="N33" s="79"/>
      <c r="O33" s="91">
        <f t="shared" si="0"/>
        <v>0</v>
      </c>
      <c r="P33" s="92">
        <f t="shared" si="1"/>
        <v>0</v>
      </c>
      <c r="Q33" s="79"/>
      <c r="R33" s="93">
        <f t="shared" si="2"/>
        <v>0</v>
      </c>
      <c r="S33" s="94">
        <f t="shared" si="3"/>
        <v>0</v>
      </c>
      <c r="T33" s="94">
        <f t="shared" si="4"/>
        <v>0</v>
      </c>
      <c r="U33" s="95">
        <f t="shared" si="5"/>
        <v>0</v>
      </c>
      <c r="V33" s="96"/>
    </row>
    <row r="34" spans="1:22" ht="17.25" customHeight="1">
      <c r="A34" s="72"/>
      <c r="B34" s="227">
        <f t="shared" si="8"/>
        <v>27</v>
      </c>
      <c r="C34" s="97"/>
      <c r="D34" s="98"/>
      <c r="E34" s="99"/>
      <c r="F34" s="83"/>
      <c r="G34" s="84"/>
      <c r="H34" s="107"/>
      <c r="I34" s="100">
        <f t="shared" si="6"/>
        <v>0</v>
      </c>
      <c r="J34" s="101"/>
      <c r="K34" s="88">
        <f t="shared" si="7"/>
        <v>0</v>
      </c>
      <c r="L34" s="89"/>
      <c r="M34" s="104"/>
      <c r="N34" s="79"/>
      <c r="O34" s="91">
        <f t="shared" si="0"/>
        <v>0</v>
      </c>
      <c r="P34" s="92">
        <f t="shared" si="1"/>
        <v>0</v>
      </c>
      <c r="Q34" s="79"/>
      <c r="R34" s="93">
        <f t="shared" si="2"/>
        <v>0</v>
      </c>
      <c r="S34" s="94">
        <f t="shared" si="3"/>
        <v>0</v>
      </c>
      <c r="T34" s="94">
        <f t="shared" si="4"/>
        <v>0</v>
      </c>
      <c r="U34" s="95">
        <f t="shared" si="5"/>
        <v>0</v>
      </c>
      <c r="V34" s="96"/>
    </row>
    <row r="35" spans="1:22" ht="17.25" customHeight="1">
      <c r="A35" s="72"/>
      <c r="B35" s="227">
        <f t="shared" si="8"/>
        <v>28</v>
      </c>
      <c r="C35" s="97"/>
      <c r="D35" s="98"/>
      <c r="E35" s="99"/>
      <c r="F35" s="83"/>
      <c r="G35" s="84"/>
      <c r="H35" s="107"/>
      <c r="I35" s="100">
        <f t="shared" si="6"/>
        <v>0</v>
      </c>
      <c r="J35" s="101"/>
      <c r="K35" s="88">
        <f t="shared" si="7"/>
        <v>0</v>
      </c>
      <c r="L35" s="89"/>
      <c r="M35" s="104"/>
      <c r="N35" s="79"/>
      <c r="O35" s="91">
        <f t="shared" si="0"/>
        <v>0</v>
      </c>
      <c r="P35" s="92">
        <f t="shared" si="1"/>
        <v>0</v>
      </c>
      <c r="Q35" s="79"/>
      <c r="R35" s="93">
        <f t="shared" si="2"/>
        <v>0</v>
      </c>
      <c r="S35" s="94">
        <f t="shared" si="3"/>
        <v>0</v>
      </c>
      <c r="T35" s="94">
        <f t="shared" si="4"/>
        <v>0</v>
      </c>
      <c r="U35" s="95">
        <f t="shared" si="5"/>
        <v>0</v>
      </c>
      <c r="V35" s="96"/>
    </row>
    <row r="36" spans="1:22" ht="17.25" customHeight="1">
      <c r="A36" s="72"/>
      <c r="B36" s="227">
        <f t="shared" si="8"/>
        <v>29</v>
      </c>
      <c r="C36" s="97"/>
      <c r="D36" s="98"/>
      <c r="E36" s="99"/>
      <c r="F36" s="83"/>
      <c r="G36" s="84"/>
      <c r="H36" s="107"/>
      <c r="I36" s="100">
        <f t="shared" si="6"/>
        <v>0</v>
      </c>
      <c r="J36" s="101"/>
      <c r="K36" s="88">
        <f t="shared" si="7"/>
        <v>0</v>
      </c>
      <c r="L36" s="89"/>
      <c r="M36" s="104"/>
      <c r="N36" s="79"/>
      <c r="O36" s="91">
        <f t="shared" si="0"/>
        <v>0</v>
      </c>
      <c r="P36" s="92">
        <f t="shared" si="1"/>
        <v>0</v>
      </c>
      <c r="Q36" s="79"/>
      <c r="R36" s="93">
        <f t="shared" si="2"/>
        <v>0</v>
      </c>
      <c r="S36" s="94">
        <f t="shared" si="3"/>
        <v>0</v>
      </c>
      <c r="T36" s="94">
        <f t="shared" si="4"/>
        <v>0</v>
      </c>
      <c r="U36" s="95">
        <f t="shared" si="5"/>
        <v>0</v>
      </c>
      <c r="V36" s="96"/>
    </row>
    <row r="37" spans="1:22" ht="17.25" customHeight="1" thickBot="1">
      <c r="A37" s="72"/>
      <c r="B37" s="227">
        <f t="shared" si="8"/>
        <v>30</v>
      </c>
      <c r="C37" s="108"/>
      <c r="D37" s="109"/>
      <c r="E37" s="110"/>
      <c r="F37" s="111"/>
      <c r="G37" s="112"/>
      <c r="H37" s="113"/>
      <c r="I37" s="229">
        <f t="shared" si="6"/>
        <v>0</v>
      </c>
      <c r="J37" s="114"/>
      <c r="K37" s="88">
        <f t="shared" si="7"/>
        <v>0</v>
      </c>
      <c r="L37" s="89"/>
      <c r="M37" s="115"/>
      <c r="N37" s="116"/>
      <c r="O37" s="91">
        <f t="shared" si="0"/>
        <v>0</v>
      </c>
      <c r="P37" s="92">
        <f t="shared" si="1"/>
        <v>0</v>
      </c>
      <c r="Q37" s="79"/>
      <c r="R37" s="93">
        <f t="shared" si="2"/>
        <v>0</v>
      </c>
      <c r="S37" s="94">
        <f t="shared" si="3"/>
        <v>0</v>
      </c>
      <c r="T37" s="94">
        <f t="shared" si="4"/>
        <v>0</v>
      </c>
      <c r="U37" s="95">
        <f t="shared" si="5"/>
        <v>0</v>
      </c>
      <c r="V37" s="96"/>
    </row>
    <row r="38" spans="1:22" ht="17.25" customHeight="1" thickBot="1">
      <c r="A38" s="72"/>
      <c r="B38" s="226"/>
      <c r="C38" s="387" t="s">
        <v>77</v>
      </c>
      <c r="D38" s="388"/>
      <c r="E38" s="388"/>
      <c r="F38" s="388"/>
      <c r="G38" s="388"/>
      <c r="H38" s="388"/>
      <c r="I38" s="388"/>
      <c r="J38" s="388"/>
      <c r="K38" s="117">
        <f>SUM(K8:K37)</f>
        <v>0</v>
      </c>
      <c r="L38" s="118"/>
      <c r="M38" s="118"/>
      <c r="N38" s="118"/>
      <c r="O38" s="118"/>
      <c r="P38" s="119"/>
      <c r="Q38" s="119"/>
      <c r="R38" s="119"/>
      <c r="S38" s="119"/>
      <c r="T38" s="119"/>
      <c r="U38" s="119"/>
      <c r="V38" s="119"/>
    </row>
    <row r="39" spans="1:22" s="72" customFormat="1" ht="17.25" customHeight="1">
      <c r="B39" s="120"/>
      <c r="C39" s="120"/>
      <c r="D39" s="120"/>
      <c r="E39" s="120"/>
      <c r="F39" s="120"/>
      <c r="G39" s="120"/>
      <c r="H39" s="120"/>
      <c r="I39" s="378"/>
      <c r="J39" s="379"/>
      <c r="K39" s="121"/>
      <c r="M39" s="76"/>
      <c r="N39" s="76"/>
      <c r="O39" s="76"/>
      <c r="P39" s="76"/>
      <c r="Q39" s="76"/>
      <c r="R39" s="76"/>
      <c r="S39" s="76"/>
      <c r="T39" s="76"/>
      <c r="U39" s="76"/>
      <c r="V39" s="76"/>
    </row>
    <row r="40" spans="1:22" s="72" customFormat="1"/>
    <row r="41" spans="1:22" s="72" customFormat="1" ht="17.25" customHeight="1">
      <c r="B41" s="377" t="s">
        <v>82</v>
      </c>
      <c r="C41" s="377"/>
      <c r="D41" s="377"/>
      <c r="E41" s="377"/>
      <c r="F41" s="377"/>
      <c r="G41" s="120"/>
      <c r="H41" s="127"/>
      <c r="I41" s="120"/>
      <c r="M41" s="76"/>
      <c r="N41" s="76"/>
      <c r="O41" s="76"/>
      <c r="P41" s="76"/>
      <c r="Q41" s="76"/>
      <c r="R41" s="76"/>
      <c r="S41" s="76"/>
      <c r="T41" s="76"/>
      <c r="U41" s="76"/>
      <c r="V41" s="76"/>
    </row>
    <row r="42" spans="1:22" s="72" customFormat="1"/>
    <row r="43" spans="1:22" s="72" customFormat="1"/>
    <row r="44" spans="1:22" s="72" customFormat="1"/>
    <row r="45" spans="1:22" s="72" customFormat="1"/>
    <row r="46" spans="1:22" s="72" customFormat="1">
      <c r="K46" s="73" t="s">
        <v>55</v>
      </c>
    </row>
    <row r="47" spans="1:22" s="72" customFormat="1"/>
    <row r="48" spans="1:22" s="72" customFormat="1" hidden="1"/>
    <row r="49" s="72" customFormat="1" hidden="1"/>
    <row r="50" s="72" customFormat="1" hidden="1"/>
    <row r="51" s="72" customFormat="1" hidden="1"/>
    <row r="52" s="72" customFormat="1" hidden="1"/>
    <row r="53" s="72" customFormat="1" hidden="1"/>
    <row r="54" s="72" customFormat="1" hidden="1"/>
    <row r="55" s="72" customFormat="1" hidden="1"/>
    <row r="56" s="72" customFormat="1" hidden="1"/>
    <row r="57" s="72" customFormat="1" hidden="1"/>
    <row r="58" s="72" customFormat="1" hidden="1"/>
    <row r="59" s="72" customFormat="1" hidden="1"/>
    <row r="60" s="72" customFormat="1" hidden="1"/>
    <row r="61" s="72" customFormat="1" hidden="1"/>
    <row r="62" s="72" customFormat="1" hidden="1"/>
    <row r="63" s="72" customFormat="1" hidden="1"/>
    <row r="64" s="72" customFormat="1" hidden="1"/>
    <row r="65" s="72" customFormat="1" hidden="1"/>
    <row r="66" s="72" customFormat="1" hidden="1"/>
    <row r="67" s="72" customFormat="1" hidden="1"/>
    <row r="68" s="72" customFormat="1" hidden="1"/>
    <row r="69" s="72" customFormat="1" hidden="1"/>
    <row r="70" s="72" customFormat="1" hidden="1"/>
    <row r="71" s="72" customFormat="1" hidden="1"/>
    <row r="72" s="72" customFormat="1" hidden="1"/>
    <row r="73" s="72" customFormat="1" hidden="1"/>
    <row r="74" s="72" customFormat="1" hidden="1"/>
    <row r="75" s="72" customFormat="1" hidden="1"/>
    <row r="76" s="72" customFormat="1" hidden="1"/>
    <row r="77" s="72" customFormat="1" hidden="1"/>
    <row r="78" s="72" customFormat="1" hidden="1"/>
    <row r="79" s="72" customFormat="1" hidden="1"/>
    <row r="80" s="72" customFormat="1" hidden="1"/>
    <row r="81" s="72" customFormat="1" hidden="1"/>
    <row r="82" s="72" customFormat="1" hidden="1"/>
    <row r="83" s="72" customFormat="1" hidden="1"/>
    <row r="84" s="72" customFormat="1" hidden="1"/>
    <row r="85" s="72" customFormat="1" hidden="1"/>
    <row r="86" s="72" customFormat="1" hidden="1"/>
    <row r="87" s="72" customFormat="1" hidden="1"/>
    <row r="88" s="72" customFormat="1" hidden="1"/>
    <row r="89" s="72" customFormat="1" hidden="1"/>
    <row r="90" s="72" customFormat="1" hidden="1"/>
    <row r="91" s="72" customFormat="1" hidden="1"/>
    <row r="92" s="72" customFormat="1" hidden="1"/>
    <row r="93" s="72" customFormat="1" hidden="1"/>
    <row r="94" s="72" customFormat="1" hidden="1"/>
    <row r="95" s="72" customFormat="1" hidden="1"/>
    <row r="96" s="72" customFormat="1" hidden="1"/>
    <row r="97" s="72" customFormat="1" hidden="1"/>
    <row r="98" s="72" customFormat="1" hidden="1"/>
    <row r="99" s="72" customFormat="1" hidden="1"/>
    <row r="100" s="72" customFormat="1" hidden="1"/>
    <row r="101" s="72" customFormat="1" hidden="1"/>
    <row r="102" s="72" customFormat="1" hidden="1"/>
    <row r="103" s="72" customFormat="1" hidden="1"/>
    <row r="104" s="72" customFormat="1" hidden="1"/>
    <row r="105" s="72" customFormat="1" hidden="1"/>
    <row r="106" s="72" customFormat="1" hidden="1"/>
    <row r="107" s="72" customFormat="1" hidden="1"/>
    <row r="108" s="72" customFormat="1" hidden="1"/>
    <row r="109" s="72" customFormat="1" hidden="1"/>
    <row r="110" s="72" customFormat="1" hidden="1"/>
    <row r="111" s="72" customFormat="1" hidden="1"/>
    <row r="112" s="72" customFormat="1" hidden="1"/>
    <row r="113" s="72" customFormat="1" hidden="1"/>
    <row r="114" s="72" customFormat="1" hidden="1"/>
    <row r="115" s="72" customFormat="1" hidden="1"/>
    <row r="116" s="72" customFormat="1" hidden="1"/>
    <row r="117" s="72" customFormat="1" hidden="1"/>
    <row r="118" s="72" customFormat="1" hidden="1"/>
    <row r="119" s="72" customFormat="1" hidden="1"/>
    <row r="120" s="72" customFormat="1" hidden="1"/>
    <row r="121" s="72" customFormat="1" hidden="1"/>
    <row r="122" s="72" customFormat="1" hidden="1"/>
    <row r="123" s="72" customFormat="1" hidden="1"/>
    <row r="124" s="72" customFormat="1" hidden="1"/>
    <row r="125" s="72" customFormat="1" hidden="1"/>
    <row r="126" s="72" customFormat="1" hidden="1"/>
    <row r="127" s="72" customFormat="1" hidden="1"/>
    <row r="128" s="72" customFormat="1" hidden="1"/>
    <row r="129" s="72" customFormat="1" hidden="1"/>
    <row r="130" s="72" customFormat="1" hidden="1"/>
    <row r="131" s="72" customFormat="1" hidden="1"/>
    <row r="132" s="72" customFormat="1" hidden="1"/>
    <row r="133" s="72" customFormat="1" hidden="1"/>
    <row r="134" s="72" customFormat="1" hidden="1"/>
    <row r="135" s="72" customFormat="1" hidden="1"/>
    <row r="136" s="72" customFormat="1" hidden="1"/>
    <row r="137" s="72" customFormat="1" hidden="1"/>
    <row r="138" s="72" customFormat="1" hidden="1"/>
    <row r="139" s="72" customFormat="1" hidden="1"/>
    <row r="140" s="72" customFormat="1" hidden="1"/>
    <row r="141" s="72" customFormat="1" hidden="1"/>
    <row r="142" s="72" customFormat="1" hidden="1"/>
    <row r="143" s="72" customFormat="1" hidden="1"/>
    <row r="144" s="72" customFormat="1" hidden="1"/>
    <row r="145" s="72" customFormat="1" hidden="1"/>
    <row r="146" s="72" customFormat="1" hidden="1"/>
    <row r="147" s="72" customFormat="1" hidden="1"/>
    <row r="148" s="72" customFormat="1" hidden="1"/>
    <row r="149" s="72" customFormat="1" hidden="1"/>
    <row r="150" s="72" customFormat="1" hidden="1"/>
    <row r="151" s="72" customFormat="1" hidden="1"/>
    <row r="152" s="72" customFormat="1" hidden="1"/>
    <row r="153" s="72" customFormat="1" hidden="1"/>
    <row r="154" s="72" customFormat="1" hidden="1"/>
    <row r="155" s="72" customFormat="1" hidden="1"/>
    <row r="156" s="72" customFormat="1" hidden="1"/>
    <row r="157" s="72" customFormat="1" hidden="1"/>
    <row r="158" s="72" customFormat="1" hidden="1"/>
    <row r="159" s="72" customFormat="1" hidden="1"/>
    <row r="160" s="72" customFormat="1" hidden="1"/>
    <row r="161" s="72" customFormat="1" hidden="1"/>
    <row r="162" s="72" customFormat="1" hidden="1"/>
    <row r="163" s="72" customFormat="1" hidden="1"/>
    <row r="164" s="72" customFormat="1" hidden="1"/>
    <row r="165" s="72" customFormat="1" hidden="1"/>
    <row r="166" s="72" customFormat="1" hidden="1"/>
    <row r="167" s="72" customFormat="1" hidden="1"/>
    <row r="168" s="72" customFormat="1" hidden="1"/>
    <row r="169" s="72" customFormat="1" hidden="1"/>
    <row r="170" s="72" customFormat="1" hidden="1"/>
    <row r="171" s="72" customFormat="1" hidden="1"/>
    <row r="172" s="72" customFormat="1" hidden="1"/>
    <row r="173" s="72" customFormat="1" hidden="1"/>
    <row r="174" s="72" customFormat="1" hidden="1"/>
    <row r="175" s="72" customFormat="1" hidden="1"/>
    <row r="176" s="72" customFormat="1" hidden="1"/>
    <row r="177" s="72" customFormat="1" hidden="1"/>
    <row r="178" s="72" customFormat="1" hidden="1"/>
    <row r="179" s="72" customFormat="1" hidden="1"/>
    <row r="180" s="72" customFormat="1" hidden="1"/>
    <row r="181" s="72" customFormat="1" hidden="1"/>
    <row r="182" s="72" customFormat="1" hidden="1"/>
    <row r="183" s="72" customFormat="1" hidden="1"/>
    <row r="184" s="72" customFormat="1" hidden="1"/>
    <row r="185" s="72" customFormat="1" hidden="1"/>
    <row r="186" s="72" customFormat="1" hidden="1"/>
    <row r="187" s="72" customFormat="1" hidden="1"/>
    <row r="188" s="72" customFormat="1" hidden="1"/>
    <row r="189" s="72" customFormat="1" hidden="1"/>
    <row r="190" s="72" customFormat="1" hidden="1"/>
    <row r="191" s="72" customFormat="1" hidden="1"/>
    <row r="192" s="72" customFormat="1" hidden="1"/>
    <row r="193" s="72" customFormat="1" hidden="1"/>
    <row r="194" s="72" customFormat="1" hidden="1"/>
    <row r="195" s="72" customFormat="1" hidden="1"/>
    <row r="196" s="72" customFormat="1" hidden="1"/>
    <row r="197" s="72" customFormat="1" hidden="1"/>
    <row r="198" s="72" customFormat="1" hidden="1"/>
    <row r="199" s="72" customFormat="1" hidden="1"/>
    <row r="200" s="72" customFormat="1" hidden="1"/>
    <row r="201" s="72" customFormat="1" hidden="1"/>
    <row r="202" s="72" customFormat="1" hidden="1"/>
    <row r="203" s="72" customFormat="1" hidden="1"/>
    <row r="204" s="72" customFormat="1" hidden="1"/>
    <row r="205" s="72" customFormat="1" hidden="1"/>
    <row r="206" s="72" customFormat="1" hidden="1"/>
    <row r="207" s="72" customFormat="1" hidden="1"/>
    <row r="208" s="72" customFormat="1" hidden="1"/>
    <row r="209" s="72" customFormat="1" hidden="1"/>
  </sheetData>
  <sheetProtection algorithmName="SHA-512" hashValue="7jXGp8yoHHA9/vQoe8Sd2SsxRtS2RPp+JwRV/nKobqm9XuEd6DgbZp8Ar9nrFiRw1i87aMjI5OE8Sy/z3WIMYA==" saltValue="x340NJpjSPIBZj8vJ0M/iw==" spinCount="100000" sheet="1" objects="1" scenarios="1"/>
  <mergeCells count="12">
    <mergeCell ref="B4:K4"/>
    <mergeCell ref="B5:K5"/>
    <mergeCell ref="J6:J7"/>
    <mergeCell ref="B2:K2"/>
    <mergeCell ref="B3:K3"/>
    <mergeCell ref="B41:F41"/>
    <mergeCell ref="I39:J39"/>
    <mergeCell ref="R7:T7"/>
    <mergeCell ref="B6:C6"/>
    <mergeCell ref="F6:H6"/>
    <mergeCell ref="C38:J38"/>
    <mergeCell ref="M7:N7"/>
  </mergeCells>
  <dataValidations count="2">
    <dataValidation type="date" operator="greaterThan" allowBlank="1" showErrorMessage="1" errorTitle="Chyba v dátume" error="Zadajte dátum vo formáte (dd.mm.rrrr)" sqref="WTX983004:WTX983033 HL8:HL37 RH8:RH37 ABD8:ABD37 AKZ8:AKZ37 AUV8:AUV37 BER8:BER37 BON8:BON37 BYJ8:BYJ37 CIF8:CIF37 CSB8:CSB37 DBX8:DBX37 DLT8:DLT37 DVP8:DVP37 EFL8:EFL37 EPH8:EPH37 EZD8:EZD37 FIZ8:FIZ37 FSV8:FSV37 GCR8:GCR37 GMN8:GMN37 GWJ8:GWJ37 HGF8:HGF37 HQB8:HQB37 HZX8:HZX37 IJT8:IJT37 ITP8:ITP37 JDL8:JDL37 JNH8:JNH37 JXD8:JXD37 KGZ8:KGZ37 KQV8:KQV37 LAR8:LAR37 LKN8:LKN37 LUJ8:LUJ37 MEF8:MEF37 MOB8:MOB37 MXX8:MXX37 NHT8:NHT37 NRP8:NRP37 OBL8:OBL37 OLH8:OLH37 OVD8:OVD37 PEZ8:PEZ37 POV8:POV37 PYR8:PYR37 QIN8:QIN37 QSJ8:QSJ37 RCF8:RCF37 RMB8:RMB37 RVX8:RVX37 SFT8:SFT37 SPP8:SPP37 SZL8:SZL37 TJH8:TJH37 TTD8:TTD37 UCZ8:UCZ37 UMV8:UMV37 UWR8:UWR37 VGN8:VGN37 VQJ8:VQJ37 WAF8:WAF37 WKB8:WKB37 WTX8:WTX37 C65500:C65529 HL65500:HL65529 RH65500:RH65529 ABD65500:ABD65529 AKZ65500:AKZ65529 AUV65500:AUV65529 BER65500:BER65529 BON65500:BON65529 BYJ65500:BYJ65529 CIF65500:CIF65529 CSB65500:CSB65529 DBX65500:DBX65529 DLT65500:DLT65529 DVP65500:DVP65529 EFL65500:EFL65529 EPH65500:EPH65529 EZD65500:EZD65529 FIZ65500:FIZ65529 FSV65500:FSV65529 GCR65500:GCR65529 GMN65500:GMN65529 GWJ65500:GWJ65529 HGF65500:HGF65529 HQB65500:HQB65529 HZX65500:HZX65529 IJT65500:IJT65529 ITP65500:ITP65529 JDL65500:JDL65529 JNH65500:JNH65529 JXD65500:JXD65529 KGZ65500:KGZ65529 KQV65500:KQV65529 LAR65500:LAR65529 LKN65500:LKN65529 LUJ65500:LUJ65529 MEF65500:MEF65529 MOB65500:MOB65529 MXX65500:MXX65529 NHT65500:NHT65529 NRP65500:NRP65529 OBL65500:OBL65529 OLH65500:OLH65529 OVD65500:OVD65529 PEZ65500:PEZ65529 POV65500:POV65529 PYR65500:PYR65529 QIN65500:QIN65529 QSJ65500:QSJ65529 RCF65500:RCF65529 RMB65500:RMB65529 RVX65500:RVX65529 SFT65500:SFT65529 SPP65500:SPP65529 SZL65500:SZL65529 TJH65500:TJH65529 TTD65500:TTD65529 UCZ65500:UCZ65529 UMV65500:UMV65529 UWR65500:UWR65529 VGN65500:VGN65529 VQJ65500:VQJ65529 WAF65500:WAF65529 WKB65500:WKB65529 WTX65500:WTX65529 C131036:C131065 HL131036:HL131065 RH131036:RH131065 ABD131036:ABD131065 AKZ131036:AKZ131065 AUV131036:AUV131065 BER131036:BER131065 BON131036:BON131065 BYJ131036:BYJ131065 CIF131036:CIF131065 CSB131036:CSB131065 DBX131036:DBX131065 DLT131036:DLT131065 DVP131036:DVP131065 EFL131036:EFL131065 EPH131036:EPH131065 EZD131036:EZD131065 FIZ131036:FIZ131065 FSV131036:FSV131065 GCR131036:GCR131065 GMN131036:GMN131065 GWJ131036:GWJ131065 HGF131036:HGF131065 HQB131036:HQB131065 HZX131036:HZX131065 IJT131036:IJT131065 ITP131036:ITP131065 JDL131036:JDL131065 JNH131036:JNH131065 JXD131036:JXD131065 KGZ131036:KGZ131065 KQV131036:KQV131065 LAR131036:LAR131065 LKN131036:LKN131065 LUJ131036:LUJ131065 MEF131036:MEF131065 MOB131036:MOB131065 MXX131036:MXX131065 NHT131036:NHT131065 NRP131036:NRP131065 OBL131036:OBL131065 OLH131036:OLH131065 OVD131036:OVD131065 PEZ131036:PEZ131065 POV131036:POV131065 PYR131036:PYR131065 QIN131036:QIN131065 QSJ131036:QSJ131065 RCF131036:RCF131065 RMB131036:RMB131065 RVX131036:RVX131065 SFT131036:SFT131065 SPP131036:SPP131065 SZL131036:SZL131065 TJH131036:TJH131065 TTD131036:TTD131065 UCZ131036:UCZ131065 UMV131036:UMV131065 UWR131036:UWR131065 VGN131036:VGN131065 VQJ131036:VQJ131065 WAF131036:WAF131065 WKB131036:WKB131065 WTX131036:WTX131065 C196572:C196601 HL196572:HL196601 RH196572:RH196601 ABD196572:ABD196601 AKZ196572:AKZ196601 AUV196572:AUV196601 BER196572:BER196601 BON196572:BON196601 BYJ196572:BYJ196601 CIF196572:CIF196601 CSB196572:CSB196601 DBX196572:DBX196601 DLT196572:DLT196601 DVP196572:DVP196601 EFL196572:EFL196601 EPH196572:EPH196601 EZD196572:EZD196601 FIZ196572:FIZ196601 FSV196572:FSV196601 GCR196572:GCR196601 GMN196572:GMN196601 GWJ196572:GWJ196601 HGF196572:HGF196601 HQB196572:HQB196601 HZX196572:HZX196601 IJT196572:IJT196601 ITP196572:ITP196601 JDL196572:JDL196601 JNH196572:JNH196601 JXD196572:JXD196601 KGZ196572:KGZ196601 KQV196572:KQV196601 LAR196572:LAR196601 LKN196572:LKN196601 LUJ196572:LUJ196601 MEF196572:MEF196601 MOB196572:MOB196601 MXX196572:MXX196601 NHT196572:NHT196601 NRP196572:NRP196601 OBL196572:OBL196601 OLH196572:OLH196601 OVD196572:OVD196601 PEZ196572:PEZ196601 POV196572:POV196601 PYR196572:PYR196601 QIN196572:QIN196601 QSJ196572:QSJ196601 RCF196572:RCF196601 RMB196572:RMB196601 RVX196572:RVX196601 SFT196572:SFT196601 SPP196572:SPP196601 SZL196572:SZL196601 TJH196572:TJH196601 TTD196572:TTD196601 UCZ196572:UCZ196601 UMV196572:UMV196601 UWR196572:UWR196601 VGN196572:VGN196601 VQJ196572:VQJ196601 WAF196572:WAF196601 WKB196572:WKB196601 WTX196572:WTX196601 C262108:C262137 HL262108:HL262137 RH262108:RH262137 ABD262108:ABD262137 AKZ262108:AKZ262137 AUV262108:AUV262137 BER262108:BER262137 BON262108:BON262137 BYJ262108:BYJ262137 CIF262108:CIF262137 CSB262108:CSB262137 DBX262108:DBX262137 DLT262108:DLT262137 DVP262108:DVP262137 EFL262108:EFL262137 EPH262108:EPH262137 EZD262108:EZD262137 FIZ262108:FIZ262137 FSV262108:FSV262137 GCR262108:GCR262137 GMN262108:GMN262137 GWJ262108:GWJ262137 HGF262108:HGF262137 HQB262108:HQB262137 HZX262108:HZX262137 IJT262108:IJT262137 ITP262108:ITP262137 JDL262108:JDL262137 JNH262108:JNH262137 JXD262108:JXD262137 KGZ262108:KGZ262137 KQV262108:KQV262137 LAR262108:LAR262137 LKN262108:LKN262137 LUJ262108:LUJ262137 MEF262108:MEF262137 MOB262108:MOB262137 MXX262108:MXX262137 NHT262108:NHT262137 NRP262108:NRP262137 OBL262108:OBL262137 OLH262108:OLH262137 OVD262108:OVD262137 PEZ262108:PEZ262137 POV262108:POV262137 PYR262108:PYR262137 QIN262108:QIN262137 QSJ262108:QSJ262137 RCF262108:RCF262137 RMB262108:RMB262137 RVX262108:RVX262137 SFT262108:SFT262137 SPP262108:SPP262137 SZL262108:SZL262137 TJH262108:TJH262137 TTD262108:TTD262137 UCZ262108:UCZ262137 UMV262108:UMV262137 UWR262108:UWR262137 VGN262108:VGN262137 VQJ262108:VQJ262137 WAF262108:WAF262137 WKB262108:WKB262137 WTX262108:WTX262137 C327644:C327673 HL327644:HL327673 RH327644:RH327673 ABD327644:ABD327673 AKZ327644:AKZ327673 AUV327644:AUV327673 BER327644:BER327673 BON327644:BON327673 BYJ327644:BYJ327673 CIF327644:CIF327673 CSB327644:CSB327673 DBX327644:DBX327673 DLT327644:DLT327673 DVP327644:DVP327673 EFL327644:EFL327673 EPH327644:EPH327673 EZD327644:EZD327673 FIZ327644:FIZ327673 FSV327644:FSV327673 GCR327644:GCR327673 GMN327644:GMN327673 GWJ327644:GWJ327673 HGF327644:HGF327673 HQB327644:HQB327673 HZX327644:HZX327673 IJT327644:IJT327673 ITP327644:ITP327673 JDL327644:JDL327673 JNH327644:JNH327673 JXD327644:JXD327673 KGZ327644:KGZ327673 KQV327644:KQV327673 LAR327644:LAR327673 LKN327644:LKN327673 LUJ327644:LUJ327673 MEF327644:MEF327673 MOB327644:MOB327673 MXX327644:MXX327673 NHT327644:NHT327673 NRP327644:NRP327673 OBL327644:OBL327673 OLH327644:OLH327673 OVD327644:OVD327673 PEZ327644:PEZ327673 POV327644:POV327673 PYR327644:PYR327673 QIN327644:QIN327673 QSJ327644:QSJ327673 RCF327644:RCF327673 RMB327644:RMB327673 RVX327644:RVX327673 SFT327644:SFT327673 SPP327644:SPP327673 SZL327644:SZL327673 TJH327644:TJH327673 TTD327644:TTD327673 UCZ327644:UCZ327673 UMV327644:UMV327673 UWR327644:UWR327673 VGN327644:VGN327673 VQJ327644:VQJ327673 WAF327644:WAF327673 WKB327644:WKB327673 WTX327644:WTX327673 C393180:C393209 HL393180:HL393209 RH393180:RH393209 ABD393180:ABD393209 AKZ393180:AKZ393209 AUV393180:AUV393209 BER393180:BER393209 BON393180:BON393209 BYJ393180:BYJ393209 CIF393180:CIF393209 CSB393180:CSB393209 DBX393180:DBX393209 DLT393180:DLT393209 DVP393180:DVP393209 EFL393180:EFL393209 EPH393180:EPH393209 EZD393180:EZD393209 FIZ393180:FIZ393209 FSV393180:FSV393209 GCR393180:GCR393209 GMN393180:GMN393209 GWJ393180:GWJ393209 HGF393180:HGF393209 HQB393180:HQB393209 HZX393180:HZX393209 IJT393180:IJT393209 ITP393180:ITP393209 JDL393180:JDL393209 JNH393180:JNH393209 JXD393180:JXD393209 KGZ393180:KGZ393209 KQV393180:KQV393209 LAR393180:LAR393209 LKN393180:LKN393209 LUJ393180:LUJ393209 MEF393180:MEF393209 MOB393180:MOB393209 MXX393180:MXX393209 NHT393180:NHT393209 NRP393180:NRP393209 OBL393180:OBL393209 OLH393180:OLH393209 OVD393180:OVD393209 PEZ393180:PEZ393209 POV393180:POV393209 PYR393180:PYR393209 QIN393180:QIN393209 QSJ393180:QSJ393209 RCF393180:RCF393209 RMB393180:RMB393209 RVX393180:RVX393209 SFT393180:SFT393209 SPP393180:SPP393209 SZL393180:SZL393209 TJH393180:TJH393209 TTD393180:TTD393209 UCZ393180:UCZ393209 UMV393180:UMV393209 UWR393180:UWR393209 VGN393180:VGN393209 VQJ393180:VQJ393209 WAF393180:WAF393209 WKB393180:WKB393209 WTX393180:WTX393209 C458716:C458745 HL458716:HL458745 RH458716:RH458745 ABD458716:ABD458745 AKZ458716:AKZ458745 AUV458716:AUV458745 BER458716:BER458745 BON458716:BON458745 BYJ458716:BYJ458745 CIF458716:CIF458745 CSB458716:CSB458745 DBX458716:DBX458745 DLT458716:DLT458745 DVP458716:DVP458745 EFL458716:EFL458745 EPH458716:EPH458745 EZD458716:EZD458745 FIZ458716:FIZ458745 FSV458716:FSV458745 GCR458716:GCR458745 GMN458716:GMN458745 GWJ458716:GWJ458745 HGF458716:HGF458745 HQB458716:HQB458745 HZX458716:HZX458745 IJT458716:IJT458745 ITP458716:ITP458745 JDL458716:JDL458745 JNH458716:JNH458745 JXD458716:JXD458745 KGZ458716:KGZ458745 KQV458716:KQV458745 LAR458716:LAR458745 LKN458716:LKN458745 LUJ458716:LUJ458745 MEF458716:MEF458745 MOB458716:MOB458745 MXX458716:MXX458745 NHT458716:NHT458745 NRP458716:NRP458745 OBL458716:OBL458745 OLH458716:OLH458745 OVD458716:OVD458745 PEZ458716:PEZ458745 POV458716:POV458745 PYR458716:PYR458745 QIN458716:QIN458745 QSJ458716:QSJ458745 RCF458716:RCF458745 RMB458716:RMB458745 RVX458716:RVX458745 SFT458716:SFT458745 SPP458716:SPP458745 SZL458716:SZL458745 TJH458716:TJH458745 TTD458716:TTD458745 UCZ458716:UCZ458745 UMV458716:UMV458745 UWR458716:UWR458745 VGN458716:VGN458745 VQJ458716:VQJ458745 WAF458716:WAF458745 WKB458716:WKB458745 WTX458716:WTX458745 C524252:C524281 HL524252:HL524281 RH524252:RH524281 ABD524252:ABD524281 AKZ524252:AKZ524281 AUV524252:AUV524281 BER524252:BER524281 BON524252:BON524281 BYJ524252:BYJ524281 CIF524252:CIF524281 CSB524252:CSB524281 DBX524252:DBX524281 DLT524252:DLT524281 DVP524252:DVP524281 EFL524252:EFL524281 EPH524252:EPH524281 EZD524252:EZD524281 FIZ524252:FIZ524281 FSV524252:FSV524281 GCR524252:GCR524281 GMN524252:GMN524281 GWJ524252:GWJ524281 HGF524252:HGF524281 HQB524252:HQB524281 HZX524252:HZX524281 IJT524252:IJT524281 ITP524252:ITP524281 JDL524252:JDL524281 JNH524252:JNH524281 JXD524252:JXD524281 KGZ524252:KGZ524281 KQV524252:KQV524281 LAR524252:LAR524281 LKN524252:LKN524281 LUJ524252:LUJ524281 MEF524252:MEF524281 MOB524252:MOB524281 MXX524252:MXX524281 NHT524252:NHT524281 NRP524252:NRP524281 OBL524252:OBL524281 OLH524252:OLH524281 OVD524252:OVD524281 PEZ524252:PEZ524281 POV524252:POV524281 PYR524252:PYR524281 QIN524252:QIN524281 QSJ524252:QSJ524281 RCF524252:RCF524281 RMB524252:RMB524281 RVX524252:RVX524281 SFT524252:SFT524281 SPP524252:SPP524281 SZL524252:SZL524281 TJH524252:TJH524281 TTD524252:TTD524281 UCZ524252:UCZ524281 UMV524252:UMV524281 UWR524252:UWR524281 VGN524252:VGN524281 VQJ524252:VQJ524281 WAF524252:WAF524281 WKB524252:WKB524281 WTX524252:WTX524281 C589788:C589817 HL589788:HL589817 RH589788:RH589817 ABD589788:ABD589817 AKZ589788:AKZ589817 AUV589788:AUV589817 BER589788:BER589817 BON589788:BON589817 BYJ589788:BYJ589817 CIF589788:CIF589817 CSB589788:CSB589817 DBX589788:DBX589817 DLT589788:DLT589817 DVP589788:DVP589817 EFL589788:EFL589817 EPH589788:EPH589817 EZD589788:EZD589817 FIZ589788:FIZ589817 FSV589788:FSV589817 GCR589788:GCR589817 GMN589788:GMN589817 GWJ589788:GWJ589817 HGF589788:HGF589817 HQB589788:HQB589817 HZX589788:HZX589817 IJT589788:IJT589817 ITP589788:ITP589817 JDL589788:JDL589817 JNH589788:JNH589817 JXD589788:JXD589817 KGZ589788:KGZ589817 KQV589788:KQV589817 LAR589788:LAR589817 LKN589788:LKN589817 LUJ589788:LUJ589817 MEF589788:MEF589817 MOB589788:MOB589817 MXX589788:MXX589817 NHT589788:NHT589817 NRP589788:NRP589817 OBL589788:OBL589817 OLH589788:OLH589817 OVD589788:OVD589817 PEZ589788:PEZ589817 POV589788:POV589817 PYR589788:PYR589817 QIN589788:QIN589817 QSJ589788:QSJ589817 RCF589788:RCF589817 RMB589788:RMB589817 RVX589788:RVX589817 SFT589788:SFT589817 SPP589788:SPP589817 SZL589788:SZL589817 TJH589788:TJH589817 TTD589788:TTD589817 UCZ589788:UCZ589817 UMV589788:UMV589817 UWR589788:UWR589817 VGN589788:VGN589817 VQJ589788:VQJ589817 WAF589788:WAF589817 WKB589788:WKB589817 WTX589788:WTX589817 C655324:C655353 HL655324:HL655353 RH655324:RH655353 ABD655324:ABD655353 AKZ655324:AKZ655353 AUV655324:AUV655353 BER655324:BER655353 BON655324:BON655353 BYJ655324:BYJ655353 CIF655324:CIF655353 CSB655324:CSB655353 DBX655324:DBX655353 DLT655324:DLT655353 DVP655324:DVP655353 EFL655324:EFL655353 EPH655324:EPH655353 EZD655324:EZD655353 FIZ655324:FIZ655353 FSV655324:FSV655353 GCR655324:GCR655353 GMN655324:GMN655353 GWJ655324:GWJ655353 HGF655324:HGF655353 HQB655324:HQB655353 HZX655324:HZX655353 IJT655324:IJT655353 ITP655324:ITP655353 JDL655324:JDL655353 JNH655324:JNH655353 JXD655324:JXD655353 KGZ655324:KGZ655353 KQV655324:KQV655353 LAR655324:LAR655353 LKN655324:LKN655353 LUJ655324:LUJ655353 MEF655324:MEF655353 MOB655324:MOB655353 MXX655324:MXX655353 NHT655324:NHT655353 NRP655324:NRP655353 OBL655324:OBL655353 OLH655324:OLH655353 OVD655324:OVD655353 PEZ655324:PEZ655353 POV655324:POV655353 PYR655324:PYR655353 QIN655324:QIN655353 QSJ655324:QSJ655353 RCF655324:RCF655353 RMB655324:RMB655353 RVX655324:RVX655353 SFT655324:SFT655353 SPP655324:SPP655353 SZL655324:SZL655353 TJH655324:TJH655353 TTD655324:TTD655353 UCZ655324:UCZ655353 UMV655324:UMV655353 UWR655324:UWR655353 VGN655324:VGN655353 VQJ655324:VQJ655353 WAF655324:WAF655353 WKB655324:WKB655353 WTX655324:WTX655353 C720860:C720889 HL720860:HL720889 RH720860:RH720889 ABD720860:ABD720889 AKZ720860:AKZ720889 AUV720860:AUV720889 BER720860:BER720889 BON720860:BON720889 BYJ720860:BYJ720889 CIF720860:CIF720889 CSB720860:CSB720889 DBX720860:DBX720889 DLT720860:DLT720889 DVP720860:DVP720889 EFL720860:EFL720889 EPH720860:EPH720889 EZD720860:EZD720889 FIZ720860:FIZ720889 FSV720860:FSV720889 GCR720860:GCR720889 GMN720860:GMN720889 GWJ720860:GWJ720889 HGF720860:HGF720889 HQB720860:HQB720889 HZX720860:HZX720889 IJT720860:IJT720889 ITP720860:ITP720889 JDL720860:JDL720889 JNH720860:JNH720889 JXD720860:JXD720889 KGZ720860:KGZ720889 KQV720860:KQV720889 LAR720860:LAR720889 LKN720860:LKN720889 LUJ720860:LUJ720889 MEF720860:MEF720889 MOB720860:MOB720889 MXX720860:MXX720889 NHT720860:NHT720889 NRP720860:NRP720889 OBL720860:OBL720889 OLH720860:OLH720889 OVD720860:OVD720889 PEZ720860:PEZ720889 POV720860:POV720889 PYR720860:PYR720889 QIN720860:QIN720889 QSJ720860:QSJ720889 RCF720860:RCF720889 RMB720860:RMB720889 RVX720860:RVX720889 SFT720860:SFT720889 SPP720860:SPP720889 SZL720860:SZL720889 TJH720860:TJH720889 TTD720860:TTD720889 UCZ720860:UCZ720889 UMV720860:UMV720889 UWR720860:UWR720889 VGN720860:VGN720889 VQJ720860:VQJ720889 WAF720860:WAF720889 WKB720860:WKB720889 WTX720860:WTX720889 C786396:C786425 HL786396:HL786425 RH786396:RH786425 ABD786396:ABD786425 AKZ786396:AKZ786425 AUV786396:AUV786425 BER786396:BER786425 BON786396:BON786425 BYJ786396:BYJ786425 CIF786396:CIF786425 CSB786396:CSB786425 DBX786396:DBX786425 DLT786396:DLT786425 DVP786396:DVP786425 EFL786396:EFL786425 EPH786396:EPH786425 EZD786396:EZD786425 FIZ786396:FIZ786425 FSV786396:FSV786425 GCR786396:GCR786425 GMN786396:GMN786425 GWJ786396:GWJ786425 HGF786396:HGF786425 HQB786396:HQB786425 HZX786396:HZX786425 IJT786396:IJT786425 ITP786396:ITP786425 JDL786396:JDL786425 JNH786396:JNH786425 JXD786396:JXD786425 KGZ786396:KGZ786425 KQV786396:KQV786425 LAR786396:LAR786425 LKN786396:LKN786425 LUJ786396:LUJ786425 MEF786396:MEF786425 MOB786396:MOB786425 MXX786396:MXX786425 NHT786396:NHT786425 NRP786396:NRP786425 OBL786396:OBL786425 OLH786396:OLH786425 OVD786396:OVD786425 PEZ786396:PEZ786425 POV786396:POV786425 PYR786396:PYR786425 QIN786396:QIN786425 QSJ786396:QSJ786425 RCF786396:RCF786425 RMB786396:RMB786425 RVX786396:RVX786425 SFT786396:SFT786425 SPP786396:SPP786425 SZL786396:SZL786425 TJH786396:TJH786425 TTD786396:TTD786425 UCZ786396:UCZ786425 UMV786396:UMV786425 UWR786396:UWR786425 VGN786396:VGN786425 VQJ786396:VQJ786425 WAF786396:WAF786425 WKB786396:WKB786425 WTX786396:WTX786425 C851932:C851961 HL851932:HL851961 RH851932:RH851961 ABD851932:ABD851961 AKZ851932:AKZ851961 AUV851932:AUV851961 BER851932:BER851961 BON851932:BON851961 BYJ851932:BYJ851961 CIF851932:CIF851961 CSB851932:CSB851961 DBX851932:DBX851961 DLT851932:DLT851961 DVP851932:DVP851961 EFL851932:EFL851961 EPH851932:EPH851961 EZD851932:EZD851961 FIZ851932:FIZ851961 FSV851932:FSV851961 GCR851932:GCR851961 GMN851932:GMN851961 GWJ851932:GWJ851961 HGF851932:HGF851961 HQB851932:HQB851961 HZX851932:HZX851961 IJT851932:IJT851961 ITP851932:ITP851961 JDL851932:JDL851961 JNH851932:JNH851961 JXD851932:JXD851961 KGZ851932:KGZ851961 KQV851932:KQV851961 LAR851932:LAR851961 LKN851932:LKN851961 LUJ851932:LUJ851961 MEF851932:MEF851961 MOB851932:MOB851961 MXX851932:MXX851961 NHT851932:NHT851961 NRP851932:NRP851961 OBL851932:OBL851961 OLH851932:OLH851961 OVD851932:OVD851961 PEZ851932:PEZ851961 POV851932:POV851961 PYR851932:PYR851961 QIN851932:QIN851961 QSJ851932:QSJ851961 RCF851932:RCF851961 RMB851932:RMB851961 RVX851932:RVX851961 SFT851932:SFT851961 SPP851932:SPP851961 SZL851932:SZL851961 TJH851932:TJH851961 TTD851932:TTD851961 UCZ851932:UCZ851961 UMV851932:UMV851961 UWR851932:UWR851961 VGN851932:VGN851961 VQJ851932:VQJ851961 WAF851932:WAF851961 WKB851932:WKB851961 WTX851932:WTX851961 C917468:C917497 HL917468:HL917497 RH917468:RH917497 ABD917468:ABD917497 AKZ917468:AKZ917497 AUV917468:AUV917497 BER917468:BER917497 BON917468:BON917497 BYJ917468:BYJ917497 CIF917468:CIF917497 CSB917468:CSB917497 DBX917468:DBX917497 DLT917468:DLT917497 DVP917468:DVP917497 EFL917468:EFL917497 EPH917468:EPH917497 EZD917468:EZD917497 FIZ917468:FIZ917497 FSV917468:FSV917497 GCR917468:GCR917497 GMN917468:GMN917497 GWJ917468:GWJ917497 HGF917468:HGF917497 HQB917468:HQB917497 HZX917468:HZX917497 IJT917468:IJT917497 ITP917468:ITP917497 JDL917468:JDL917497 JNH917468:JNH917497 JXD917468:JXD917497 KGZ917468:KGZ917497 KQV917468:KQV917497 LAR917468:LAR917497 LKN917468:LKN917497 LUJ917468:LUJ917497 MEF917468:MEF917497 MOB917468:MOB917497 MXX917468:MXX917497 NHT917468:NHT917497 NRP917468:NRP917497 OBL917468:OBL917497 OLH917468:OLH917497 OVD917468:OVD917497 PEZ917468:PEZ917497 POV917468:POV917497 PYR917468:PYR917497 QIN917468:QIN917497 QSJ917468:QSJ917497 RCF917468:RCF917497 RMB917468:RMB917497 RVX917468:RVX917497 SFT917468:SFT917497 SPP917468:SPP917497 SZL917468:SZL917497 TJH917468:TJH917497 TTD917468:TTD917497 UCZ917468:UCZ917497 UMV917468:UMV917497 UWR917468:UWR917497 VGN917468:VGN917497 VQJ917468:VQJ917497 WAF917468:WAF917497 WKB917468:WKB917497 WTX917468:WTX917497 C983004:C983033 HL983004:HL983033 RH983004:RH983033 ABD983004:ABD983033 AKZ983004:AKZ983033 AUV983004:AUV983033 BER983004:BER983033 BON983004:BON983033 BYJ983004:BYJ983033 CIF983004:CIF983033 CSB983004:CSB983033 DBX983004:DBX983033 DLT983004:DLT983033 DVP983004:DVP983033 EFL983004:EFL983033 EPH983004:EPH983033 EZD983004:EZD983033 FIZ983004:FIZ983033 FSV983004:FSV983033 GCR983004:GCR983033 GMN983004:GMN983033 GWJ983004:GWJ983033 HGF983004:HGF983033 HQB983004:HQB983033 HZX983004:HZX983033 IJT983004:IJT983033 ITP983004:ITP983033 JDL983004:JDL983033 JNH983004:JNH983033 JXD983004:JXD983033 KGZ983004:KGZ983033 KQV983004:KQV983033 LAR983004:LAR983033 LKN983004:LKN983033 LUJ983004:LUJ983033 MEF983004:MEF983033 MOB983004:MOB983033 MXX983004:MXX983033 NHT983004:NHT983033 NRP983004:NRP983033 OBL983004:OBL983033 OLH983004:OLH983033 OVD983004:OVD983033 PEZ983004:PEZ983033 POV983004:POV983033 PYR983004:PYR983033 QIN983004:QIN983033 QSJ983004:QSJ983033 RCF983004:RCF983033 RMB983004:RMB983033 RVX983004:RVX983033 SFT983004:SFT983033 SPP983004:SPP983033 SZL983004:SZL983033 TJH983004:TJH983033 TTD983004:TTD983033 UCZ983004:UCZ983033 UMV983004:UMV983033 UWR983004:UWR983033 VGN983004:VGN983033 VQJ983004:VQJ983033 WAF983004:WAF983033 WKB983004:WKB983033 C8:C37" xr:uid="{919803AF-B74B-45E7-A206-ADCA41AA8FAE}">
      <formula1>39814</formula1>
    </dataValidation>
    <dataValidation type="time" operator="greaterThanOrEqual" allowBlank="1" showInputMessage="1" showErrorMessage="1" errorTitle="Chyba v čase" error="Zadajte čas vo formáte (hh:mm)" sqref="WTY983004:WTZ983033 HM8:HN37 RI8:RJ37 ABE8:ABF37 ALA8:ALB37 AUW8:AUX37 BES8:BET37 BOO8:BOP37 BYK8:BYL37 CIG8:CIH37 CSC8:CSD37 DBY8:DBZ37 DLU8:DLV37 DVQ8:DVR37 EFM8:EFN37 EPI8:EPJ37 EZE8:EZF37 FJA8:FJB37 FSW8:FSX37 GCS8:GCT37 GMO8:GMP37 GWK8:GWL37 HGG8:HGH37 HQC8:HQD37 HZY8:HZZ37 IJU8:IJV37 ITQ8:ITR37 JDM8:JDN37 JNI8:JNJ37 JXE8:JXF37 KHA8:KHB37 KQW8:KQX37 LAS8:LAT37 LKO8:LKP37 LUK8:LUL37 MEG8:MEH37 MOC8:MOD37 MXY8:MXZ37 NHU8:NHV37 NRQ8:NRR37 OBM8:OBN37 OLI8:OLJ37 OVE8:OVF37 PFA8:PFB37 POW8:POX37 PYS8:PYT37 QIO8:QIP37 QSK8:QSL37 RCG8:RCH37 RMC8:RMD37 RVY8:RVZ37 SFU8:SFV37 SPQ8:SPR37 SZM8:SZN37 TJI8:TJJ37 TTE8:TTF37 UDA8:UDB37 UMW8:UMX37 UWS8:UWT37 VGO8:VGP37 VQK8:VQL37 WAG8:WAH37 WKC8:WKD37 WTY8:WTZ37 D65500:E65529 HM65500:HN65529 RI65500:RJ65529 ABE65500:ABF65529 ALA65500:ALB65529 AUW65500:AUX65529 BES65500:BET65529 BOO65500:BOP65529 BYK65500:BYL65529 CIG65500:CIH65529 CSC65500:CSD65529 DBY65500:DBZ65529 DLU65500:DLV65529 DVQ65500:DVR65529 EFM65500:EFN65529 EPI65500:EPJ65529 EZE65500:EZF65529 FJA65500:FJB65529 FSW65500:FSX65529 GCS65500:GCT65529 GMO65500:GMP65529 GWK65500:GWL65529 HGG65500:HGH65529 HQC65500:HQD65529 HZY65500:HZZ65529 IJU65500:IJV65529 ITQ65500:ITR65529 JDM65500:JDN65529 JNI65500:JNJ65529 JXE65500:JXF65529 KHA65500:KHB65529 KQW65500:KQX65529 LAS65500:LAT65529 LKO65500:LKP65529 LUK65500:LUL65529 MEG65500:MEH65529 MOC65500:MOD65529 MXY65500:MXZ65529 NHU65500:NHV65529 NRQ65500:NRR65529 OBM65500:OBN65529 OLI65500:OLJ65529 OVE65500:OVF65529 PFA65500:PFB65529 POW65500:POX65529 PYS65500:PYT65529 QIO65500:QIP65529 QSK65500:QSL65529 RCG65500:RCH65529 RMC65500:RMD65529 RVY65500:RVZ65529 SFU65500:SFV65529 SPQ65500:SPR65529 SZM65500:SZN65529 TJI65500:TJJ65529 TTE65500:TTF65529 UDA65500:UDB65529 UMW65500:UMX65529 UWS65500:UWT65529 VGO65500:VGP65529 VQK65500:VQL65529 WAG65500:WAH65529 WKC65500:WKD65529 WTY65500:WTZ65529 D131036:E131065 HM131036:HN131065 RI131036:RJ131065 ABE131036:ABF131065 ALA131036:ALB131065 AUW131036:AUX131065 BES131036:BET131065 BOO131036:BOP131065 BYK131036:BYL131065 CIG131036:CIH131065 CSC131036:CSD131065 DBY131036:DBZ131065 DLU131036:DLV131065 DVQ131036:DVR131065 EFM131036:EFN131065 EPI131036:EPJ131065 EZE131036:EZF131065 FJA131036:FJB131065 FSW131036:FSX131065 GCS131036:GCT131065 GMO131036:GMP131065 GWK131036:GWL131065 HGG131036:HGH131065 HQC131036:HQD131065 HZY131036:HZZ131065 IJU131036:IJV131065 ITQ131036:ITR131065 JDM131036:JDN131065 JNI131036:JNJ131065 JXE131036:JXF131065 KHA131036:KHB131065 KQW131036:KQX131065 LAS131036:LAT131065 LKO131036:LKP131065 LUK131036:LUL131065 MEG131036:MEH131065 MOC131036:MOD131065 MXY131036:MXZ131065 NHU131036:NHV131065 NRQ131036:NRR131065 OBM131036:OBN131065 OLI131036:OLJ131065 OVE131036:OVF131065 PFA131036:PFB131065 POW131036:POX131065 PYS131036:PYT131065 QIO131036:QIP131065 QSK131036:QSL131065 RCG131036:RCH131065 RMC131036:RMD131065 RVY131036:RVZ131065 SFU131036:SFV131065 SPQ131036:SPR131065 SZM131036:SZN131065 TJI131036:TJJ131065 TTE131036:TTF131065 UDA131036:UDB131065 UMW131036:UMX131065 UWS131036:UWT131065 VGO131036:VGP131065 VQK131036:VQL131065 WAG131036:WAH131065 WKC131036:WKD131065 WTY131036:WTZ131065 D196572:E196601 HM196572:HN196601 RI196572:RJ196601 ABE196572:ABF196601 ALA196572:ALB196601 AUW196572:AUX196601 BES196572:BET196601 BOO196572:BOP196601 BYK196572:BYL196601 CIG196572:CIH196601 CSC196572:CSD196601 DBY196572:DBZ196601 DLU196572:DLV196601 DVQ196572:DVR196601 EFM196572:EFN196601 EPI196572:EPJ196601 EZE196572:EZF196601 FJA196572:FJB196601 FSW196572:FSX196601 GCS196572:GCT196601 GMO196572:GMP196601 GWK196572:GWL196601 HGG196572:HGH196601 HQC196572:HQD196601 HZY196572:HZZ196601 IJU196572:IJV196601 ITQ196572:ITR196601 JDM196572:JDN196601 JNI196572:JNJ196601 JXE196572:JXF196601 KHA196572:KHB196601 KQW196572:KQX196601 LAS196572:LAT196601 LKO196572:LKP196601 LUK196572:LUL196601 MEG196572:MEH196601 MOC196572:MOD196601 MXY196572:MXZ196601 NHU196572:NHV196601 NRQ196572:NRR196601 OBM196572:OBN196601 OLI196572:OLJ196601 OVE196572:OVF196601 PFA196572:PFB196601 POW196572:POX196601 PYS196572:PYT196601 QIO196572:QIP196601 QSK196572:QSL196601 RCG196572:RCH196601 RMC196572:RMD196601 RVY196572:RVZ196601 SFU196572:SFV196601 SPQ196572:SPR196601 SZM196572:SZN196601 TJI196572:TJJ196601 TTE196572:TTF196601 UDA196572:UDB196601 UMW196572:UMX196601 UWS196572:UWT196601 VGO196572:VGP196601 VQK196572:VQL196601 WAG196572:WAH196601 WKC196572:WKD196601 WTY196572:WTZ196601 D262108:E262137 HM262108:HN262137 RI262108:RJ262137 ABE262108:ABF262137 ALA262108:ALB262137 AUW262108:AUX262137 BES262108:BET262137 BOO262108:BOP262137 BYK262108:BYL262137 CIG262108:CIH262137 CSC262108:CSD262137 DBY262108:DBZ262137 DLU262108:DLV262137 DVQ262108:DVR262137 EFM262108:EFN262137 EPI262108:EPJ262137 EZE262108:EZF262137 FJA262108:FJB262137 FSW262108:FSX262137 GCS262108:GCT262137 GMO262108:GMP262137 GWK262108:GWL262137 HGG262108:HGH262137 HQC262108:HQD262137 HZY262108:HZZ262137 IJU262108:IJV262137 ITQ262108:ITR262137 JDM262108:JDN262137 JNI262108:JNJ262137 JXE262108:JXF262137 KHA262108:KHB262137 KQW262108:KQX262137 LAS262108:LAT262137 LKO262108:LKP262137 LUK262108:LUL262137 MEG262108:MEH262137 MOC262108:MOD262137 MXY262108:MXZ262137 NHU262108:NHV262137 NRQ262108:NRR262137 OBM262108:OBN262137 OLI262108:OLJ262137 OVE262108:OVF262137 PFA262108:PFB262137 POW262108:POX262137 PYS262108:PYT262137 QIO262108:QIP262137 QSK262108:QSL262137 RCG262108:RCH262137 RMC262108:RMD262137 RVY262108:RVZ262137 SFU262108:SFV262137 SPQ262108:SPR262137 SZM262108:SZN262137 TJI262108:TJJ262137 TTE262108:TTF262137 UDA262108:UDB262137 UMW262108:UMX262137 UWS262108:UWT262137 VGO262108:VGP262137 VQK262108:VQL262137 WAG262108:WAH262137 WKC262108:WKD262137 WTY262108:WTZ262137 D327644:E327673 HM327644:HN327673 RI327644:RJ327673 ABE327644:ABF327673 ALA327644:ALB327673 AUW327644:AUX327673 BES327644:BET327673 BOO327644:BOP327673 BYK327644:BYL327673 CIG327644:CIH327673 CSC327644:CSD327673 DBY327644:DBZ327673 DLU327644:DLV327673 DVQ327644:DVR327673 EFM327644:EFN327673 EPI327644:EPJ327673 EZE327644:EZF327673 FJA327644:FJB327673 FSW327644:FSX327673 GCS327644:GCT327673 GMO327644:GMP327673 GWK327644:GWL327673 HGG327644:HGH327673 HQC327644:HQD327673 HZY327644:HZZ327673 IJU327644:IJV327673 ITQ327644:ITR327673 JDM327644:JDN327673 JNI327644:JNJ327673 JXE327644:JXF327673 KHA327644:KHB327673 KQW327644:KQX327673 LAS327644:LAT327673 LKO327644:LKP327673 LUK327644:LUL327673 MEG327644:MEH327673 MOC327644:MOD327673 MXY327644:MXZ327673 NHU327644:NHV327673 NRQ327644:NRR327673 OBM327644:OBN327673 OLI327644:OLJ327673 OVE327644:OVF327673 PFA327644:PFB327673 POW327644:POX327673 PYS327644:PYT327673 QIO327644:QIP327673 QSK327644:QSL327673 RCG327644:RCH327673 RMC327644:RMD327673 RVY327644:RVZ327673 SFU327644:SFV327673 SPQ327644:SPR327673 SZM327644:SZN327673 TJI327644:TJJ327673 TTE327644:TTF327673 UDA327644:UDB327673 UMW327644:UMX327673 UWS327644:UWT327673 VGO327644:VGP327673 VQK327644:VQL327673 WAG327644:WAH327673 WKC327644:WKD327673 WTY327644:WTZ327673 D393180:E393209 HM393180:HN393209 RI393180:RJ393209 ABE393180:ABF393209 ALA393180:ALB393209 AUW393180:AUX393209 BES393180:BET393209 BOO393180:BOP393209 BYK393180:BYL393209 CIG393180:CIH393209 CSC393180:CSD393209 DBY393180:DBZ393209 DLU393180:DLV393209 DVQ393180:DVR393209 EFM393180:EFN393209 EPI393180:EPJ393209 EZE393180:EZF393209 FJA393180:FJB393209 FSW393180:FSX393209 GCS393180:GCT393209 GMO393180:GMP393209 GWK393180:GWL393209 HGG393180:HGH393209 HQC393180:HQD393209 HZY393180:HZZ393209 IJU393180:IJV393209 ITQ393180:ITR393209 JDM393180:JDN393209 JNI393180:JNJ393209 JXE393180:JXF393209 KHA393180:KHB393209 KQW393180:KQX393209 LAS393180:LAT393209 LKO393180:LKP393209 LUK393180:LUL393209 MEG393180:MEH393209 MOC393180:MOD393209 MXY393180:MXZ393209 NHU393180:NHV393209 NRQ393180:NRR393209 OBM393180:OBN393209 OLI393180:OLJ393209 OVE393180:OVF393209 PFA393180:PFB393209 POW393180:POX393209 PYS393180:PYT393209 QIO393180:QIP393209 QSK393180:QSL393209 RCG393180:RCH393209 RMC393180:RMD393209 RVY393180:RVZ393209 SFU393180:SFV393209 SPQ393180:SPR393209 SZM393180:SZN393209 TJI393180:TJJ393209 TTE393180:TTF393209 UDA393180:UDB393209 UMW393180:UMX393209 UWS393180:UWT393209 VGO393180:VGP393209 VQK393180:VQL393209 WAG393180:WAH393209 WKC393180:WKD393209 WTY393180:WTZ393209 D458716:E458745 HM458716:HN458745 RI458716:RJ458745 ABE458716:ABF458745 ALA458716:ALB458745 AUW458716:AUX458745 BES458716:BET458745 BOO458716:BOP458745 BYK458716:BYL458745 CIG458716:CIH458745 CSC458716:CSD458745 DBY458716:DBZ458745 DLU458716:DLV458745 DVQ458716:DVR458745 EFM458716:EFN458745 EPI458716:EPJ458745 EZE458716:EZF458745 FJA458716:FJB458745 FSW458716:FSX458745 GCS458716:GCT458745 GMO458716:GMP458745 GWK458716:GWL458745 HGG458716:HGH458745 HQC458716:HQD458745 HZY458716:HZZ458745 IJU458716:IJV458745 ITQ458716:ITR458745 JDM458716:JDN458745 JNI458716:JNJ458745 JXE458716:JXF458745 KHA458716:KHB458745 KQW458716:KQX458745 LAS458716:LAT458745 LKO458716:LKP458745 LUK458716:LUL458745 MEG458716:MEH458745 MOC458716:MOD458745 MXY458716:MXZ458745 NHU458716:NHV458745 NRQ458716:NRR458745 OBM458716:OBN458745 OLI458716:OLJ458745 OVE458716:OVF458745 PFA458716:PFB458745 POW458716:POX458745 PYS458716:PYT458745 QIO458716:QIP458745 QSK458716:QSL458745 RCG458716:RCH458745 RMC458716:RMD458745 RVY458716:RVZ458745 SFU458716:SFV458745 SPQ458716:SPR458745 SZM458716:SZN458745 TJI458716:TJJ458745 TTE458716:TTF458745 UDA458716:UDB458745 UMW458716:UMX458745 UWS458716:UWT458745 VGO458716:VGP458745 VQK458716:VQL458745 WAG458716:WAH458745 WKC458716:WKD458745 WTY458716:WTZ458745 D524252:E524281 HM524252:HN524281 RI524252:RJ524281 ABE524252:ABF524281 ALA524252:ALB524281 AUW524252:AUX524281 BES524252:BET524281 BOO524252:BOP524281 BYK524252:BYL524281 CIG524252:CIH524281 CSC524252:CSD524281 DBY524252:DBZ524281 DLU524252:DLV524281 DVQ524252:DVR524281 EFM524252:EFN524281 EPI524252:EPJ524281 EZE524252:EZF524281 FJA524252:FJB524281 FSW524252:FSX524281 GCS524252:GCT524281 GMO524252:GMP524281 GWK524252:GWL524281 HGG524252:HGH524281 HQC524252:HQD524281 HZY524252:HZZ524281 IJU524252:IJV524281 ITQ524252:ITR524281 JDM524252:JDN524281 JNI524252:JNJ524281 JXE524252:JXF524281 KHA524252:KHB524281 KQW524252:KQX524281 LAS524252:LAT524281 LKO524252:LKP524281 LUK524252:LUL524281 MEG524252:MEH524281 MOC524252:MOD524281 MXY524252:MXZ524281 NHU524252:NHV524281 NRQ524252:NRR524281 OBM524252:OBN524281 OLI524252:OLJ524281 OVE524252:OVF524281 PFA524252:PFB524281 POW524252:POX524281 PYS524252:PYT524281 QIO524252:QIP524281 QSK524252:QSL524281 RCG524252:RCH524281 RMC524252:RMD524281 RVY524252:RVZ524281 SFU524252:SFV524281 SPQ524252:SPR524281 SZM524252:SZN524281 TJI524252:TJJ524281 TTE524252:TTF524281 UDA524252:UDB524281 UMW524252:UMX524281 UWS524252:UWT524281 VGO524252:VGP524281 VQK524252:VQL524281 WAG524252:WAH524281 WKC524252:WKD524281 WTY524252:WTZ524281 D589788:E589817 HM589788:HN589817 RI589788:RJ589817 ABE589788:ABF589817 ALA589788:ALB589817 AUW589788:AUX589817 BES589788:BET589817 BOO589788:BOP589817 BYK589788:BYL589817 CIG589788:CIH589817 CSC589788:CSD589817 DBY589788:DBZ589817 DLU589788:DLV589817 DVQ589788:DVR589817 EFM589788:EFN589817 EPI589788:EPJ589817 EZE589788:EZF589817 FJA589788:FJB589817 FSW589788:FSX589817 GCS589788:GCT589817 GMO589788:GMP589817 GWK589788:GWL589817 HGG589788:HGH589817 HQC589788:HQD589817 HZY589788:HZZ589817 IJU589788:IJV589817 ITQ589788:ITR589817 JDM589788:JDN589817 JNI589788:JNJ589817 JXE589788:JXF589817 KHA589788:KHB589817 KQW589788:KQX589817 LAS589788:LAT589817 LKO589788:LKP589817 LUK589788:LUL589817 MEG589788:MEH589817 MOC589788:MOD589817 MXY589788:MXZ589817 NHU589788:NHV589817 NRQ589788:NRR589817 OBM589788:OBN589817 OLI589788:OLJ589817 OVE589788:OVF589817 PFA589788:PFB589817 POW589788:POX589817 PYS589788:PYT589817 QIO589788:QIP589817 QSK589788:QSL589817 RCG589788:RCH589817 RMC589788:RMD589817 RVY589788:RVZ589817 SFU589788:SFV589817 SPQ589788:SPR589817 SZM589788:SZN589817 TJI589788:TJJ589817 TTE589788:TTF589817 UDA589788:UDB589817 UMW589788:UMX589817 UWS589788:UWT589817 VGO589788:VGP589817 VQK589788:VQL589817 WAG589788:WAH589817 WKC589788:WKD589817 WTY589788:WTZ589817 D655324:E655353 HM655324:HN655353 RI655324:RJ655353 ABE655324:ABF655353 ALA655324:ALB655353 AUW655324:AUX655353 BES655324:BET655353 BOO655324:BOP655353 BYK655324:BYL655353 CIG655324:CIH655353 CSC655324:CSD655353 DBY655324:DBZ655353 DLU655324:DLV655353 DVQ655324:DVR655353 EFM655324:EFN655353 EPI655324:EPJ655353 EZE655324:EZF655353 FJA655324:FJB655353 FSW655324:FSX655353 GCS655324:GCT655353 GMO655324:GMP655353 GWK655324:GWL655353 HGG655324:HGH655353 HQC655324:HQD655353 HZY655324:HZZ655353 IJU655324:IJV655353 ITQ655324:ITR655353 JDM655324:JDN655353 JNI655324:JNJ655353 JXE655324:JXF655353 KHA655324:KHB655353 KQW655324:KQX655353 LAS655324:LAT655353 LKO655324:LKP655353 LUK655324:LUL655353 MEG655324:MEH655353 MOC655324:MOD655353 MXY655324:MXZ655353 NHU655324:NHV655353 NRQ655324:NRR655353 OBM655324:OBN655353 OLI655324:OLJ655353 OVE655324:OVF655353 PFA655324:PFB655353 POW655324:POX655353 PYS655324:PYT655353 QIO655324:QIP655353 QSK655324:QSL655353 RCG655324:RCH655353 RMC655324:RMD655353 RVY655324:RVZ655353 SFU655324:SFV655353 SPQ655324:SPR655353 SZM655324:SZN655353 TJI655324:TJJ655353 TTE655324:TTF655353 UDA655324:UDB655353 UMW655324:UMX655353 UWS655324:UWT655353 VGO655324:VGP655353 VQK655324:VQL655353 WAG655324:WAH655353 WKC655324:WKD655353 WTY655324:WTZ655353 D720860:E720889 HM720860:HN720889 RI720860:RJ720889 ABE720860:ABF720889 ALA720860:ALB720889 AUW720860:AUX720889 BES720860:BET720889 BOO720860:BOP720889 BYK720860:BYL720889 CIG720860:CIH720889 CSC720860:CSD720889 DBY720860:DBZ720889 DLU720860:DLV720889 DVQ720860:DVR720889 EFM720860:EFN720889 EPI720860:EPJ720889 EZE720860:EZF720889 FJA720860:FJB720889 FSW720860:FSX720889 GCS720860:GCT720889 GMO720860:GMP720889 GWK720860:GWL720889 HGG720860:HGH720889 HQC720860:HQD720889 HZY720860:HZZ720889 IJU720860:IJV720889 ITQ720860:ITR720889 JDM720860:JDN720889 JNI720860:JNJ720889 JXE720860:JXF720889 KHA720860:KHB720889 KQW720860:KQX720889 LAS720860:LAT720889 LKO720860:LKP720889 LUK720860:LUL720889 MEG720860:MEH720889 MOC720860:MOD720889 MXY720860:MXZ720889 NHU720860:NHV720889 NRQ720860:NRR720889 OBM720860:OBN720889 OLI720860:OLJ720889 OVE720860:OVF720889 PFA720860:PFB720889 POW720860:POX720889 PYS720860:PYT720889 QIO720860:QIP720889 QSK720860:QSL720889 RCG720860:RCH720889 RMC720860:RMD720889 RVY720860:RVZ720889 SFU720860:SFV720889 SPQ720860:SPR720889 SZM720860:SZN720889 TJI720860:TJJ720889 TTE720860:TTF720889 UDA720860:UDB720889 UMW720860:UMX720889 UWS720860:UWT720889 VGO720860:VGP720889 VQK720860:VQL720889 WAG720860:WAH720889 WKC720860:WKD720889 WTY720860:WTZ720889 D786396:E786425 HM786396:HN786425 RI786396:RJ786425 ABE786396:ABF786425 ALA786396:ALB786425 AUW786396:AUX786425 BES786396:BET786425 BOO786396:BOP786425 BYK786396:BYL786425 CIG786396:CIH786425 CSC786396:CSD786425 DBY786396:DBZ786425 DLU786396:DLV786425 DVQ786396:DVR786425 EFM786396:EFN786425 EPI786396:EPJ786425 EZE786396:EZF786425 FJA786396:FJB786425 FSW786396:FSX786425 GCS786396:GCT786425 GMO786396:GMP786425 GWK786396:GWL786425 HGG786396:HGH786425 HQC786396:HQD786425 HZY786396:HZZ786425 IJU786396:IJV786425 ITQ786396:ITR786425 JDM786396:JDN786425 JNI786396:JNJ786425 JXE786396:JXF786425 KHA786396:KHB786425 KQW786396:KQX786425 LAS786396:LAT786425 LKO786396:LKP786425 LUK786396:LUL786425 MEG786396:MEH786425 MOC786396:MOD786425 MXY786396:MXZ786425 NHU786396:NHV786425 NRQ786396:NRR786425 OBM786396:OBN786425 OLI786396:OLJ786425 OVE786396:OVF786425 PFA786396:PFB786425 POW786396:POX786425 PYS786396:PYT786425 QIO786396:QIP786425 QSK786396:QSL786425 RCG786396:RCH786425 RMC786396:RMD786425 RVY786396:RVZ786425 SFU786396:SFV786425 SPQ786396:SPR786425 SZM786396:SZN786425 TJI786396:TJJ786425 TTE786396:TTF786425 UDA786396:UDB786425 UMW786396:UMX786425 UWS786396:UWT786425 VGO786396:VGP786425 VQK786396:VQL786425 WAG786396:WAH786425 WKC786396:WKD786425 WTY786396:WTZ786425 D851932:E851961 HM851932:HN851961 RI851932:RJ851961 ABE851932:ABF851961 ALA851932:ALB851961 AUW851932:AUX851961 BES851932:BET851961 BOO851932:BOP851961 BYK851932:BYL851961 CIG851932:CIH851961 CSC851932:CSD851961 DBY851932:DBZ851961 DLU851932:DLV851961 DVQ851932:DVR851961 EFM851932:EFN851961 EPI851932:EPJ851961 EZE851932:EZF851961 FJA851932:FJB851961 FSW851932:FSX851961 GCS851932:GCT851961 GMO851932:GMP851961 GWK851932:GWL851961 HGG851932:HGH851961 HQC851932:HQD851961 HZY851932:HZZ851961 IJU851932:IJV851961 ITQ851932:ITR851961 JDM851932:JDN851961 JNI851932:JNJ851961 JXE851932:JXF851961 KHA851932:KHB851961 KQW851932:KQX851961 LAS851932:LAT851961 LKO851932:LKP851961 LUK851932:LUL851961 MEG851932:MEH851961 MOC851932:MOD851961 MXY851932:MXZ851961 NHU851932:NHV851961 NRQ851932:NRR851961 OBM851932:OBN851961 OLI851932:OLJ851961 OVE851932:OVF851961 PFA851932:PFB851961 POW851932:POX851961 PYS851932:PYT851961 QIO851932:QIP851961 QSK851932:QSL851961 RCG851932:RCH851961 RMC851932:RMD851961 RVY851932:RVZ851961 SFU851932:SFV851961 SPQ851932:SPR851961 SZM851932:SZN851961 TJI851932:TJJ851961 TTE851932:TTF851961 UDA851932:UDB851961 UMW851932:UMX851961 UWS851932:UWT851961 VGO851932:VGP851961 VQK851932:VQL851961 WAG851932:WAH851961 WKC851932:WKD851961 WTY851932:WTZ851961 D917468:E917497 HM917468:HN917497 RI917468:RJ917497 ABE917468:ABF917497 ALA917468:ALB917497 AUW917468:AUX917497 BES917468:BET917497 BOO917468:BOP917497 BYK917468:BYL917497 CIG917468:CIH917497 CSC917468:CSD917497 DBY917468:DBZ917497 DLU917468:DLV917497 DVQ917468:DVR917497 EFM917468:EFN917497 EPI917468:EPJ917497 EZE917468:EZF917497 FJA917468:FJB917497 FSW917468:FSX917497 GCS917468:GCT917497 GMO917468:GMP917497 GWK917468:GWL917497 HGG917468:HGH917497 HQC917468:HQD917497 HZY917468:HZZ917497 IJU917468:IJV917497 ITQ917468:ITR917497 JDM917468:JDN917497 JNI917468:JNJ917497 JXE917468:JXF917497 KHA917468:KHB917497 KQW917468:KQX917497 LAS917468:LAT917497 LKO917468:LKP917497 LUK917468:LUL917497 MEG917468:MEH917497 MOC917468:MOD917497 MXY917468:MXZ917497 NHU917468:NHV917497 NRQ917468:NRR917497 OBM917468:OBN917497 OLI917468:OLJ917497 OVE917468:OVF917497 PFA917468:PFB917497 POW917468:POX917497 PYS917468:PYT917497 QIO917468:QIP917497 QSK917468:QSL917497 RCG917468:RCH917497 RMC917468:RMD917497 RVY917468:RVZ917497 SFU917468:SFV917497 SPQ917468:SPR917497 SZM917468:SZN917497 TJI917468:TJJ917497 TTE917468:TTF917497 UDA917468:UDB917497 UMW917468:UMX917497 UWS917468:UWT917497 VGO917468:VGP917497 VQK917468:VQL917497 WAG917468:WAH917497 WKC917468:WKD917497 WTY917468:WTZ917497 D983004:E983033 HM983004:HN983033 RI983004:RJ983033 ABE983004:ABF983033 ALA983004:ALB983033 AUW983004:AUX983033 BES983004:BET983033 BOO983004:BOP983033 BYK983004:BYL983033 CIG983004:CIH983033 CSC983004:CSD983033 DBY983004:DBZ983033 DLU983004:DLV983033 DVQ983004:DVR983033 EFM983004:EFN983033 EPI983004:EPJ983033 EZE983004:EZF983033 FJA983004:FJB983033 FSW983004:FSX983033 GCS983004:GCT983033 GMO983004:GMP983033 GWK983004:GWL983033 HGG983004:HGH983033 HQC983004:HQD983033 HZY983004:HZZ983033 IJU983004:IJV983033 ITQ983004:ITR983033 JDM983004:JDN983033 JNI983004:JNJ983033 JXE983004:JXF983033 KHA983004:KHB983033 KQW983004:KQX983033 LAS983004:LAT983033 LKO983004:LKP983033 LUK983004:LUL983033 MEG983004:MEH983033 MOC983004:MOD983033 MXY983004:MXZ983033 NHU983004:NHV983033 NRQ983004:NRR983033 OBM983004:OBN983033 OLI983004:OLJ983033 OVE983004:OVF983033 PFA983004:PFB983033 POW983004:POX983033 PYS983004:PYT983033 QIO983004:QIP983033 QSK983004:QSL983033 RCG983004:RCH983033 RMC983004:RMD983033 RVY983004:RVZ983033 SFU983004:SFV983033 SPQ983004:SPR983033 SZM983004:SZN983033 TJI983004:TJJ983033 TTE983004:TTF983033 UDA983004:UDB983033 UMW983004:UMX983033 UWS983004:UWT983033 VGO983004:VGP983033 VQK983004:VQL983033 WAG983004:WAH983033 WKC983004:WKD983033 D8:E37" xr:uid="{8ED8C201-FA89-4854-9F42-E5E8A1039C84}">
      <formula1>0</formula1>
    </dataValidation>
  </dataValidations>
  <printOptions horizontalCentered="1" verticalCentered="1"/>
  <pageMargins left="0" right="0" top="0" bottom="0" header="0" footer="0"/>
  <pageSetup paperSize="9" scale="59" fitToHeight="1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7CE1-E65E-41D1-B2F8-59A4F05535E6}">
  <sheetPr>
    <tabColor rgb="FFFFFF00"/>
    <pageSetUpPr fitToPage="1"/>
  </sheetPr>
  <dimension ref="A1:WWF186"/>
  <sheetViews>
    <sheetView topLeftCell="A2" zoomScale="85" zoomScaleNormal="85" workbookViewId="0">
      <selection activeCell="J17" sqref="J17"/>
    </sheetView>
  </sheetViews>
  <sheetFormatPr defaultColWidth="0" defaultRowHeight="16" zeroHeight="1" outlineLevelCol="1"/>
  <cols>
    <col min="1" max="1" width="8.81640625" style="199" customWidth="1"/>
    <col min="2" max="2" width="12.81640625" style="257" customWidth="1"/>
    <col min="3" max="3" width="14.1796875" style="257" customWidth="1"/>
    <col min="4" max="6" width="10" style="257" customWidth="1"/>
    <col min="7" max="9" width="8.81640625" style="257" customWidth="1"/>
    <col min="10" max="11" width="15" style="257" customWidth="1"/>
    <col min="12" max="13" width="14.81640625" style="257" customWidth="1"/>
    <col min="14" max="14" width="9.1796875" style="199" customWidth="1"/>
    <col min="15" max="28" width="9.1796875" style="199" hidden="1" customWidth="1" outlineLevel="1"/>
    <col min="29" max="29" width="13.81640625" style="199" customWidth="1" collapsed="1"/>
    <col min="30" max="30" width="49.1796875" style="199" hidden="1"/>
    <col min="31" max="31" width="44.81640625" style="199" hidden="1"/>
    <col min="32" max="35" width="11.81640625" style="199" hidden="1"/>
    <col min="36" max="36" width="13.54296875" style="199" hidden="1"/>
    <col min="37" max="250" width="9.1796875" style="257" hidden="1"/>
    <col min="251" max="251" width="5.1796875" style="257" hidden="1"/>
    <col min="252" max="252" width="9.81640625" style="257" hidden="1"/>
    <col min="253" max="255" width="10" style="257" hidden="1"/>
    <col min="256" max="258" width="3.81640625" style="257" hidden="1"/>
    <col min="259" max="260" width="15" style="257" hidden="1"/>
    <col min="261" max="261" width="8.1796875" style="257" hidden="1"/>
    <col min="262" max="263" width="8.54296875" style="257" hidden="1"/>
    <col min="264" max="264" width="23.1796875" style="257" hidden="1"/>
    <col min="265" max="265" width="17" style="257" hidden="1"/>
    <col min="266" max="280" width="0" style="257" hidden="1"/>
    <col min="281" max="506" width="9.1796875" style="257" hidden="1"/>
    <col min="507" max="507" width="5.1796875" style="257" hidden="1"/>
    <col min="508" max="508" width="9.81640625" style="257" hidden="1"/>
    <col min="509" max="511" width="10" style="257" hidden="1"/>
    <col min="512" max="514" width="3.81640625" style="257" hidden="1"/>
    <col min="515" max="516" width="15" style="257" hidden="1"/>
    <col min="517" max="517" width="8.1796875" style="257" hidden="1"/>
    <col min="518" max="519" width="8.54296875" style="257" hidden="1"/>
    <col min="520" max="520" width="23.1796875" style="257" hidden="1"/>
    <col min="521" max="521" width="17" style="257" hidden="1"/>
    <col min="522" max="536" width="0" style="257" hidden="1"/>
    <col min="537" max="762" width="9.1796875" style="257" hidden="1"/>
    <col min="763" max="763" width="5.1796875" style="257" hidden="1"/>
    <col min="764" max="764" width="9.81640625" style="257" hidden="1"/>
    <col min="765" max="767" width="10" style="257" hidden="1"/>
    <col min="768" max="770" width="3.81640625" style="257" hidden="1"/>
    <col min="771" max="772" width="15" style="257" hidden="1"/>
    <col min="773" max="773" width="8.1796875" style="257" hidden="1"/>
    <col min="774" max="775" width="8.54296875" style="257" hidden="1"/>
    <col min="776" max="776" width="23.1796875" style="257" hidden="1"/>
    <col min="777" max="777" width="17" style="257" hidden="1"/>
    <col min="778" max="792" width="0" style="257" hidden="1"/>
    <col min="793" max="1018" width="9.1796875" style="257" hidden="1"/>
    <col min="1019" max="1019" width="5.1796875" style="257" hidden="1"/>
    <col min="1020" max="1020" width="9.81640625" style="257" hidden="1"/>
    <col min="1021" max="1023" width="10" style="257" hidden="1"/>
    <col min="1024" max="1026" width="3.81640625" style="257" hidden="1"/>
    <col min="1027" max="1028" width="15" style="257" hidden="1"/>
    <col min="1029" max="1029" width="8.1796875" style="257" hidden="1"/>
    <col min="1030" max="1031" width="8.54296875" style="257" hidden="1"/>
    <col min="1032" max="1032" width="23.1796875" style="257" hidden="1"/>
    <col min="1033" max="1033" width="17" style="257" hidden="1"/>
    <col min="1034" max="1048" width="0" style="257" hidden="1"/>
    <col min="1049" max="1274" width="9.1796875" style="257" hidden="1"/>
    <col min="1275" max="1275" width="5.1796875" style="257" hidden="1"/>
    <col min="1276" max="1276" width="9.81640625" style="257" hidden="1"/>
    <col min="1277" max="1279" width="10" style="257" hidden="1"/>
    <col min="1280" max="1282" width="3.81640625" style="257" hidden="1"/>
    <col min="1283" max="1284" width="15" style="257" hidden="1"/>
    <col min="1285" max="1285" width="8.1796875" style="257" hidden="1"/>
    <col min="1286" max="1287" width="8.54296875" style="257" hidden="1"/>
    <col min="1288" max="1288" width="23.1796875" style="257" hidden="1"/>
    <col min="1289" max="1289" width="17" style="257" hidden="1"/>
    <col min="1290" max="1304" width="0" style="257" hidden="1"/>
    <col min="1305" max="1530" width="9.1796875" style="257" hidden="1"/>
    <col min="1531" max="1531" width="5.1796875" style="257" hidden="1"/>
    <col min="1532" max="1532" width="9.81640625" style="257" hidden="1"/>
    <col min="1533" max="1535" width="10" style="257" hidden="1"/>
    <col min="1536" max="1538" width="3.81640625" style="257" hidden="1"/>
    <col min="1539" max="1540" width="15" style="257" hidden="1"/>
    <col min="1541" max="1541" width="8.1796875" style="257" hidden="1"/>
    <col min="1542" max="1543" width="8.54296875" style="257" hidden="1"/>
    <col min="1544" max="1544" width="23.1796875" style="257" hidden="1"/>
    <col min="1545" max="1545" width="17" style="257" hidden="1"/>
    <col min="1546" max="1560" width="0" style="257" hidden="1"/>
    <col min="1561" max="1786" width="9.1796875" style="257" hidden="1"/>
    <col min="1787" max="1787" width="5.1796875" style="257" hidden="1"/>
    <col min="1788" max="1788" width="9.81640625" style="257" hidden="1"/>
    <col min="1789" max="1791" width="10" style="257" hidden="1"/>
    <col min="1792" max="1794" width="3.81640625" style="257" hidden="1"/>
    <col min="1795" max="1796" width="15" style="257" hidden="1"/>
    <col min="1797" max="1797" width="8.1796875" style="257" hidden="1"/>
    <col min="1798" max="1799" width="8.54296875" style="257" hidden="1"/>
    <col min="1800" max="1800" width="23.1796875" style="257" hidden="1"/>
    <col min="1801" max="1801" width="17" style="257" hidden="1"/>
    <col min="1802" max="1816" width="0" style="257" hidden="1"/>
    <col min="1817" max="2042" width="9.1796875" style="257" hidden="1"/>
    <col min="2043" max="2043" width="5.1796875" style="257" hidden="1"/>
    <col min="2044" max="2044" width="9.81640625" style="257" hidden="1"/>
    <col min="2045" max="2047" width="10" style="257" hidden="1"/>
    <col min="2048" max="2050" width="3.81640625" style="257" hidden="1"/>
    <col min="2051" max="2052" width="15" style="257" hidden="1"/>
    <col min="2053" max="2053" width="8.1796875" style="257" hidden="1"/>
    <col min="2054" max="2055" width="8.54296875" style="257" hidden="1"/>
    <col min="2056" max="2056" width="23.1796875" style="257" hidden="1"/>
    <col min="2057" max="2057" width="17" style="257" hidden="1"/>
    <col min="2058" max="2072" width="0" style="257" hidden="1"/>
    <col min="2073" max="2298" width="9.1796875" style="257" hidden="1"/>
    <col min="2299" max="2299" width="5.1796875" style="257" hidden="1"/>
    <col min="2300" max="2300" width="9.81640625" style="257" hidden="1"/>
    <col min="2301" max="2303" width="10" style="257" hidden="1"/>
    <col min="2304" max="2306" width="3.81640625" style="257" hidden="1"/>
    <col min="2307" max="2308" width="15" style="257" hidden="1"/>
    <col min="2309" max="2309" width="8.1796875" style="257" hidden="1"/>
    <col min="2310" max="2311" width="8.54296875" style="257" hidden="1"/>
    <col min="2312" max="2312" width="23.1796875" style="257" hidden="1"/>
    <col min="2313" max="2313" width="17" style="257" hidden="1"/>
    <col min="2314" max="2328" width="0" style="257" hidden="1"/>
    <col min="2329" max="2554" width="9.1796875" style="257" hidden="1"/>
    <col min="2555" max="2555" width="5.1796875" style="257" hidden="1"/>
    <col min="2556" max="2556" width="9.81640625" style="257" hidden="1"/>
    <col min="2557" max="2559" width="10" style="257" hidden="1"/>
    <col min="2560" max="2562" width="3.81640625" style="257" hidden="1"/>
    <col min="2563" max="2564" width="15" style="257" hidden="1"/>
    <col min="2565" max="2565" width="8.1796875" style="257" hidden="1"/>
    <col min="2566" max="2567" width="8.54296875" style="257" hidden="1"/>
    <col min="2568" max="2568" width="23.1796875" style="257" hidden="1"/>
    <col min="2569" max="2569" width="17" style="257" hidden="1"/>
    <col min="2570" max="2584" width="0" style="257" hidden="1"/>
    <col min="2585" max="2810" width="9.1796875" style="257" hidden="1"/>
    <col min="2811" max="2811" width="5.1796875" style="257" hidden="1"/>
    <col min="2812" max="2812" width="9.81640625" style="257" hidden="1"/>
    <col min="2813" max="2815" width="10" style="257" hidden="1"/>
    <col min="2816" max="2818" width="3.81640625" style="257" hidden="1"/>
    <col min="2819" max="2820" width="15" style="257" hidden="1"/>
    <col min="2821" max="2821" width="8.1796875" style="257" hidden="1"/>
    <col min="2822" max="2823" width="8.54296875" style="257" hidden="1"/>
    <col min="2824" max="2824" width="23.1796875" style="257" hidden="1"/>
    <col min="2825" max="2825" width="17" style="257" hidden="1"/>
    <col min="2826" max="2840" width="0" style="257" hidden="1"/>
    <col min="2841" max="3066" width="9.1796875" style="257" hidden="1"/>
    <col min="3067" max="3067" width="5.1796875" style="257" hidden="1"/>
    <col min="3068" max="3068" width="9.81640625" style="257" hidden="1"/>
    <col min="3069" max="3071" width="10" style="257" hidden="1"/>
    <col min="3072" max="3074" width="3.81640625" style="257" hidden="1"/>
    <col min="3075" max="3076" width="15" style="257" hidden="1"/>
    <col min="3077" max="3077" width="8.1796875" style="257" hidden="1"/>
    <col min="3078" max="3079" width="8.54296875" style="257" hidden="1"/>
    <col min="3080" max="3080" width="23.1796875" style="257" hidden="1"/>
    <col min="3081" max="3081" width="17" style="257" hidden="1"/>
    <col min="3082" max="3096" width="0" style="257" hidden="1"/>
    <col min="3097" max="3322" width="9.1796875" style="257" hidden="1"/>
    <col min="3323" max="3323" width="5.1796875" style="257" hidden="1"/>
    <col min="3324" max="3324" width="9.81640625" style="257" hidden="1"/>
    <col min="3325" max="3327" width="10" style="257" hidden="1"/>
    <col min="3328" max="3330" width="3.81640625" style="257" hidden="1"/>
    <col min="3331" max="3332" width="15" style="257" hidden="1"/>
    <col min="3333" max="3333" width="8.1796875" style="257" hidden="1"/>
    <col min="3334" max="3335" width="8.54296875" style="257" hidden="1"/>
    <col min="3336" max="3336" width="23.1796875" style="257" hidden="1"/>
    <col min="3337" max="3337" width="17" style="257" hidden="1"/>
    <col min="3338" max="3352" width="0" style="257" hidden="1"/>
    <col min="3353" max="3578" width="9.1796875" style="257" hidden="1"/>
    <col min="3579" max="3579" width="5.1796875" style="257" hidden="1"/>
    <col min="3580" max="3580" width="9.81640625" style="257" hidden="1"/>
    <col min="3581" max="3583" width="10" style="257" hidden="1"/>
    <col min="3584" max="3586" width="3.81640625" style="257" hidden="1"/>
    <col min="3587" max="3588" width="15" style="257" hidden="1"/>
    <col min="3589" max="3589" width="8.1796875" style="257" hidden="1"/>
    <col min="3590" max="3591" width="8.54296875" style="257" hidden="1"/>
    <col min="3592" max="3592" width="23.1796875" style="257" hidden="1"/>
    <col min="3593" max="3593" width="17" style="257" hidden="1"/>
    <col min="3594" max="3608" width="0" style="257" hidden="1"/>
    <col min="3609" max="3834" width="9.1796875" style="257" hidden="1"/>
    <col min="3835" max="3835" width="5.1796875" style="257" hidden="1"/>
    <col min="3836" max="3836" width="9.81640625" style="257" hidden="1"/>
    <col min="3837" max="3839" width="10" style="257" hidden="1"/>
    <col min="3840" max="3842" width="3.81640625" style="257" hidden="1"/>
    <col min="3843" max="3844" width="15" style="257" hidden="1"/>
    <col min="3845" max="3845" width="8.1796875" style="257" hidden="1"/>
    <col min="3846" max="3847" width="8.54296875" style="257" hidden="1"/>
    <col min="3848" max="3848" width="23.1796875" style="257" hidden="1"/>
    <col min="3849" max="3849" width="17" style="257" hidden="1"/>
    <col min="3850" max="3864" width="0" style="257" hidden="1"/>
    <col min="3865" max="4090" width="9.1796875" style="257" hidden="1"/>
    <col min="4091" max="4091" width="5.1796875" style="257" hidden="1"/>
    <col min="4092" max="4092" width="9.81640625" style="257" hidden="1"/>
    <col min="4093" max="4095" width="10" style="257" hidden="1"/>
    <col min="4096" max="4098" width="3.81640625" style="257" hidden="1"/>
    <col min="4099" max="4100" width="15" style="257" hidden="1"/>
    <col min="4101" max="4101" width="8.1796875" style="257" hidden="1"/>
    <col min="4102" max="4103" width="8.54296875" style="257" hidden="1"/>
    <col min="4104" max="4104" width="23.1796875" style="257" hidden="1"/>
    <col min="4105" max="4105" width="17" style="257" hidden="1"/>
    <col min="4106" max="4120" width="0" style="257" hidden="1"/>
    <col min="4121" max="4346" width="9.1796875" style="257" hidden="1"/>
    <col min="4347" max="4347" width="5.1796875" style="257" hidden="1"/>
    <col min="4348" max="4348" width="9.81640625" style="257" hidden="1"/>
    <col min="4349" max="4351" width="10" style="257" hidden="1"/>
    <col min="4352" max="4354" width="3.81640625" style="257" hidden="1"/>
    <col min="4355" max="4356" width="15" style="257" hidden="1"/>
    <col min="4357" max="4357" width="8.1796875" style="257" hidden="1"/>
    <col min="4358" max="4359" width="8.54296875" style="257" hidden="1"/>
    <col min="4360" max="4360" width="23.1796875" style="257" hidden="1"/>
    <col min="4361" max="4361" width="17" style="257" hidden="1"/>
    <col min="4362" max="4376" width="0" style="257" hidden="1"/>
    <col min="4377" max="4602" width="9.1796875" style="257" hidden="1"/>
    <col min="4603" max="4603" width="5.1796875" style="257" hidden="1"/>
    <col min="4604" max="4604" width="9.81640625" style="257" hidden="1"/>
    <col min="4605" max="4607" width="10" style="257" hidden="1"/>
    <col min="4608" max="4610" width="3.81640625" style="257" hidden="1"/>
    <col min="4611" max="4612" width="15" style="257" hidden="1"/>
    <col min="4613" max="4613" width="8.1796875" style="257" hidden="1"/>
    <col min="4614" max="4615" width="8.54296875" style="257" hidden="1"/>
    <col min="4616" max="4616" width="23.1796875" style="257" hidden="1"/>
    <col min="4617" max="4617" width="17" style="257" hidden="1"/>
    <col min="4618" max="4632" width="0" style="257" hidden="1"/>
    <col min="4633" max="4858" width="9.1796875" style="257" hidden="1"/>
    <col min="4859" max="4859" width="5.1796875" style="257" hidden="1"/>
    <col min="4860" max="4860" width="9.81640625" style="257" hidden="1"/>
    <col min="4861" max="4863" width="10" style="257" hidden="1"/>
    <col min="4864" max="4866" width="3.81640625" style="257" hidden="1"/>
    <col min="4867" max="4868" width="15" style="257" hidden="1"/>
    <col min="4869" max="4869" width="8.1796875" style="257" hidden="1"/>
    <col min="4870" max="4871" width="8.54296875" style="257" hidden="1"/>
    <col min="4872" max="4872" width="23.1796875" style="257" hidden="1"/>
    <col min="4873" max="4873" width="17" style="257" hidden="1"/>
    <col min="4874" max="4888" width="0" style="257" hidden="1"/>
    <col min="4889" max="5114" width="9.1796875" style="257" hidden="1"/>
    <col min="5115" max="5115" width="5.1796875" style="257" hidden="1"/>
    <col min="5116" max="5116" width="9.81640625" style="257" hidden="1"/>
    <col min="5117" max="5119" width="10" style="257" hidden="1"/>
    <col min="5120" max="5122" width="3.81640625" style="257" hidden="1"/>
    <col min="5123" max="5124" width="15" style="257" hidden="1"/>
    <col min="5125" max="5125" width="8.1796875" style="257" hidden="1"/>
    <col min="5126" max="5127" width="8.54296875" style="257" hidden="1"/>
    <col min="5128" max="5128" width="23.1796875" style="257" hidden="1"/>
    <col min="5129" max="5129" width="17" style="257" hidden="1"/>
    <col min="5130" max="5144" width="0" style="257" hidden="1"/>
    <col min="5145" max="5370" width="9.1796875" style="257" hidden="1"/>
    <col min="5371" max="5371" width="5.1796875" style="257" hidden="1"/>
    <col min="5372" max="5372" width="9.81640625" style="257" hidden="1"/>
    <col min="5373" max="5375" width="10" style="257" hidden="1"/>
    <col min="5376" max="5378" width="3.81640625" style="257" hidden="1"/>
    <col min="5379" max="5380" width="15" style="257" hidden="1"/>
    <col min="5381" max="5381" width="8.1796875" style="257" hidden="1"/>
    <col min="5382" max="5383" width="8.54296875" style="257" hidden="1"/>
    <col min="5384" max="5384" width="23.1796875" style="257" hidden="1"/>
    <col min="5385" max="5385" width="17" style="257" hidden="1"/>
    <col min="5386" max="5400" width="0" style="257" hidden="1"/>
    <col min="5401" max="5626" width="9.1796875" style="257" hidden="1"/>
    <col min="5627" max="5627" width="5.1796875" style="257" hidden="1"/>
    <col min="5628" max="5628" width="9.81640625" style="257" hidden="1"/>
    <col min="5629" max="5631" width="10" style="257" hidden="1"/>
    <col min="5632" max="5634" width="3.81640625" style="257" hidden="1"/>
    <col min="5635" max="5636" width="15" style="257" hidden="1"/>
    <col min="5637" max="5637" width="8.1796875" style="257" hidden="1"/>
    <col min="5638" max="5639" width="8.54296875" style="257" hidden="1"/>
    <col min="5640" max="5640" width="23.1796875" style="257" hidden="1"/>
    <col min="5641" max="5641" width="17" style="257" hidden="1"/>
    <col min="5642" max="5656" width="0" style="257" hidden="1"/>
    <col min="5657" max="5882" width="9.1796875" style="257" hidden="1"/>
    <col min="5883" max="5883" width="5.1796875" style="257" hidden="1"/>
    <col min="5884" max="5884" width="9.81640625" style="257" hidden="1"/>
    <col min="5885" max="5887" width="10" style="257" hidden="1"/>
    <col min="5888" max="5890" width="3.81640625" style="257" hidden="1"/>
    <col min="5891" max="5892" width="15" style="257" hidden="1"/>
    <col min="5893" max="5893" width="8.1796875" style="257" hidden="1"/>
    <col min="5894" max="5895" width="8.54296875" style="257" hidden="1"/>
    <col min="5896" max="5896" width="23.1796875" style="257" hidden="1"/>
    <col min="5897" max="5897" width="17" style="257" hidden="1"/>
    <col min="5898" max="5912" width="0" style="257" hidden="1"/>
    <col min="5913" max="6138" width="9.1796875" style="257" hidden="1"/>
    <col min="6139" max="6139" width="5.1796875" style="257" hidden="1"/>
    <col min="6140" max="6140" width="9.81640625" style="257" hidden="1"/>
    <col min="6141" max="6143" width="10" style="257" hidden="1"/>
    <col min="6144" max="6146" width="3.81640625" style="257" hidden="1"/>
    <col min="6147" max="6148" width="15" style="257" hidden="1"/>
    <col min="6149" max="6149" width="8.1796875" style="257" hidden="1"/>
    <col min="6150" max="6151" width="8.54296875" style="257" hidden="1"/>
    <col min="6152" max="6152" width="23.1796875" style="257" hidden="1"/>
    <col min="6153" max="6153" width="17" style="257" hidden="1"/>
    <col min="6154" max="6168" width="0" style="257" hidden="1"/>
    <col min="6169" max="6394" width="9.1796875" style="257" hidden="1"/>
    <col min="6395" max="6395" width="5.1796875" style="257" hidden="1"/>
    <col min="6396" max="6396" width="9.81640625" style="257" hidden="1"/>
    <col min="6397" max="6399" width="10" style="257" hidden="1"/>
    <col min="6400" max="6402" width="3.81640625" style="257" hidden="1"/>
    <col min="6403" max="6404" width="15" style="257" hidden="1"/>
    <col min="6405" max="6405" width="8.1796875" style="257" hidden="1"/>
    <col min="6406" max="6407" width="8.54296875" style="257" hidden="1"/>
    <col min="6408" max="6408" width="23.1796875" style="257" hidden="1"/>
    <col min="6409" max="6409" width="17" style="257" hidden="1"/>
    <col min="6410" max="6424" width="0" style="257" hidden="1"/>
    <col min="6425" max="6650" width="9.1796875" style="257" hidden="1"/>
    <col min="6651" max="6651" width="5.1796875" style="257" hidden="1"/>
    <col min="6652" max="6652" width="9.81640625" style="257" hidden="1"/>
    <col min="6653" max="6655" width="10" style="257" hidden="1"/>
    <col min="6656" max="6658" width="3.81640625" style="257" hidden="1"/>
    <col min="6659" max="6660" width="15" style="257" hidden="1"/>
    <col min="6661" max="6661" width="8.1796875" style="257" hidden="1"/>
    <col min="6662" max="6663" width="8.54296875" style="257" hidden="1"/>
    <col min="6664" max="6664" width="23.1796875" style="257" hidden="1"/>
    <col min="6665" max="6665" width="17" style="257" hidden="1"/>
    <col min="6666" max="6680" width="0" style="257" hidden="1"/>
    <col min="6681" max="6906" width="9.1796875" style="257" hidden="1"/>
    <col min="6907" max="6907" width="5.1796875" style="257" hidden="1"/>
    <col min="6908" max="6908" width="9.81640625" style="257" hidden="1"/>
    <col min="6909" max="6911" width="10" style="257" hidden="1"/>
    <col min="6912" max="6914" width="3.81640625" style="257" hidden="1"/>
    <col min="6915" max="6916" width="15" style="257" hidden="1"/>
    <col min="6917" max="6917" width="8.1796875" style="257" hidden="1"/>
    <col min="6918" max="6919" width="8.54296875" style="257" hidden="1"/>
    <col min="6920" max="6920" width="23.1796875" style="257" hidden="1"/>
    <col min="6921" max="6921" width="17" style="257" hidden="1"/>
    <col min="6922" max="6936" width="0" style="257" hidden="1"/>
    <col min="6937" max="7162" width="9.1796875" style="257" hidden="1"/>
    <col min="7163" max="7163" width="5.1796875" style="257" hidden="1"/>
    <col min="7164" max="7164" width="9.81640625" style="257" hidden="1"/>
    <col min="7165" max="7167" width="10" style="257" hidden="1"/>
    <col min="7168" max="7170" width="3.81640625" style="257" hidden="1"/>
    <col min="7171" max="7172" width="15" style="257" hidden="1"/>
    <col min="7173" max="7173" width="8.1796875" style="257" hidden="1"/>
    <col min="7174" max="7175" width="8.54296875" style="257" hidden="1"/>
    <col min="7176" max="7176" width="23.1796875" style="257" hidden="1"/>
    <col min="7177" max="7177" width="17" style="257" hidden="1"/>
    <col min="7178" max="7192" width="0" style="257" hidden="1"/>
    <col min="7193" max="7418" width="9.1796875" style="257" hidden="1"/>
    <col min="7419" max="7419" width="5.1796875" style="257" hidden="1"/>
    <col min="7420" max="7420" width="9.81640625" style="257" hidden="1"/>
    <col min="7421" max="7423" width="10" style="257" hidden="1"/>
    <col min="7424" max="7426" width="3.81640625" style="257" hidden="1"/>
    <col min="7427" max="7428" width="15" style="257" hidden="1"/>
    <col min="7429" max="7429" width="8.1796875" style="257" hidden="1"/>
    <col min="7430" max="7431" width="8.54296875" style="257" hidden="1"/>
    <col min="7432" max="7432" width="23.1796875" style="257" hidden="1"/>
    <col min="7433" max="7433" width="17" style="257" hidden="1"/>
    <col min="7434" max="7448" width="0" style="257" hidden="1"/>
    <col min="7449" max="7674" width="9.1796875" style="257" hidden="1"/>
    <col min="7675" max="7675" width="5.1796875" style="257" hidden="1"/>
    <col min="7676" max="7676" width="9.81640625" style="257" hidden="1"/>
    <col min="7677" max="7679" width="10" style="257" hidden="1"/>
    <col min="7680" max="7682" width="3.81640625" style="257" hidden="1"/>
    <col min="7683" max="7684" width="15" style="257" hidden="1"/>
    <col min="7685" max="7685" width="8.1796875" style="257" hidden="1"/>
    <col min="7686" max="7687" width="8.54296875" style="257" hidden="1"/>
    <col min="7688" max="7688" width="23.1796875" style="257" hidden="1"/>
    <col min="7689" max="7689" width="17" style="257" hidden="1"/>
    <col min="7690" max="7704" width="0" style="257" hidden="1"/>
    <col min="7705" max="7930" width="9.1796875" style="257" hidden="1"/>
    <col min="7931" max="7931" width="5.1796875" style="257" hidden="1"/>
    <col min="7932" max="7932" width="9.81640625" style="257" hidden="1"/>
    <col min="7933" max="7935" width="10" style="257" hidden="1"/>
    <col min="7936" max="7938" width="3.81640625" style="257" hidden="1"/>
    <col min="7939" max="7940" width="15" style="257" hidden="1"/>
    <col min="7941" max="7941" width="8.1796875" style="257" hidden="1"/>
    <col min="7942" max="7943" width="8.54296875" style="257" hidden="1"/>
    <col min="7944" max="7944" width="23.1796875" style="257" hidden="1"/>
    <col min="7945" max="7945" width="17" style="257" hidden="1"/>
    <col min="7946" max="7960" width="0" style="257" hidden="1"/>
    <col min="7961" max="8186" width="9.1796875" style="257" hidden="1"/>
    <col min="8187" max="8187" width="5.1796875" style="257" hidden="1"/>
    <col min="8188" max="8188" width="9.81640625" style="257" hidden="1"/>
    <col min="8189" max="8191" width="10" style="257" hidden="1"/>
    <col min="8192" max="8194" width="3.81640625" style="257" hidden="1"/>
    <col min="8195" max="8196" width="15" style="257" hidden="1"/>
    <col min="8197" max="8197" width="8.1796875" style="257" hidden="1"/>
    <col min="8198" max="8199" width="8.54296875" style="257" hidden="1"/>
    <col min="8200" max="8200" width="23.1796875" style="257" hidden="1"/>
    <col min="8201" max="8201" width="17" style="257" hidden="1"/>
    <col min="8202" max="8216" width="0" style="257" hidden="1"/>
    <col min="8217" max="8442" width="9.1796875" style="257" hidden="1"/>
    <col min="8443" max="8443" width="5.1796875" style="257" hidden="1"/>
    <col min="8444" max="8444" width="9.81640625" style="257" hidden="1"/>
    <col min="8445" max="8447" width="10" style="257" hidden="1"/>
    <col min="8448" max="8450" width="3.81640625" style="257" hidden="1"/>
    <col min="8451" max="8452" width="15" style="257" hidden="1"/>
    <col min="8453" max="8453" width="8.1796875" style="257" hidden="1"/>
    <col min="8454" max="8455" width="8.54296875" style="257" hidden="1"/>
    <col min="8456" max="8456" width="23.1796875" style="257" hidden="1"/>
    <col min="8457" max="8457" width="17" style="257" hidden="1"/>
    <col min="8458" max="8472" width="0" style="257" hidden="1"/>
    <col min="8473" max="8698" width="9.1796875" style="257" hidden="1"/>
    <col min="8699" max="8699" width="5.1796875" style="257" hidden="1"/>
    <col min="8700" max="8700" width="9.81640625" style="257" hidden="1"/>
    <col min="8701" max="8703" width="10" style="257" hidden="1"/>
    <col min="8704" max="8706" width="3.81640625" style="257" hidden="1"/>
    <col min="8707" max="8708" width="15" style="257" hidden="1"/>
    <col min="8709" max="8709" width="8.1796875" style="257" hidden="1"/>
    <col min="8710" max="8711" width="8.54296875" style="257" hidden="1"/>
    <col min="8712" max="8712" width="23.1796875" style="257" hidden="1"/>
    <col min="8713" max="8713" width="17" style="257" hidden="1"/>
    <col min="8714" max="8728" width="0" style="257" hidden="1"/>
    <col min="8729" max="8954" width="9.1796875" style="257" hidden="1"/>
    <col min="8955" max="8955" width="5.1796875" style="257" hidden="1"/>
    <col min="8956" max="8956" width="9.81640625" style="257" hidden="1"/>
    <col min="8957" max="8959" width="10" style="257" hidden="1"/>
    <col min="8960" max="8962" width="3.81640625" style="257" hidden="1"/>
    <col min="8963" max="8964" width="15" style="257" hidden="1"/>
    <col min="8965" max="8965" width="8.1796875" style="257" hidden="1"/>
    <col min="8966" max="8967" width="8.54296875" style="257" hidden="1"/>
    <col min="8968" max="8968" width="23.1796875" style="257" hidden="1"/>
    <col min="8969" max="8969" width="17" style="257" hidden="1"/>
    <col min="8970" max="8984" width="0" style="257" hidden="1"/>
    <col min="8985" max="9210" width="9.1796875" style="257" hidden="1"/>
    <col min="9211" max="9211" width="5.1796875" style="257" hidden="1"/>
    <col min="9212" max="9212" width="9.81640625" style="257" hidden="1"/>
    <col min="9213" max="9215" width="10" style="257" hidden="1"/>
    <col min="9216" max="9218" width="3.81640625" style="257" hidden="1"/>
    <col min="9219" max="9220" width="15" style="257" hidden="1"/>
    <col min="9221" max="9221" width="8.1796875" style="257" hidden="1"/>
    <col min="9222" max="9223" width="8.54296875" style="257" hidden="1"/>
    <col min="9224" max="9224" width="23.1796875" style="257" hidden="1"/>
    <col min="9225" max="9225" width="17" style="257" hidden="1"/>
    <col min="9226" max="9240" width="0" style="257" hidden="1"/>
    <col min="9241" max="9466" width="9.1796875" style="257" hidden="1"/>
    <col min="9467" max="9467" width="5.1796875" style="257" hidden="1"/>
    <col min="9468" max="9468" width="9.81640625" style="257" hidden="1"/>
    <col min="9469" max="9471" width="10" style="257" hidden="1"/>
    <col min="9472" max="9474" width="3.81640625" style="257" hidden="1"/>
    <col min="9475" max="9476" width="15" style="257" hidden="1"/>
    <col min="9477" max="9477" width="8.1796875" style="257" hidden="1"/>
    <col min="9478" max="9479" width="8.54296875" style="257" hidden="1"/>
    <col min="9480" max="9480" width="23.1796875" style="257" hidden="1"/>
    <col min="9481" max="9481" width="17" style="257" hidden="1"/>
    <col min="9482" max="9496" width="0" style="257" hidden="1"/>
    <col min="9497" max="9722" width="9.1796875" style="257" hidden="1"/>
    <col min="9723" max="9723" width="5.1796875" style="257" hidden="1"/>
    <col min="9724" max="9724" width="9.81640625" style="257" hidden="1"/>
    <col min="9725" max="9727" width="10" style="257" hidden="1"/>
    <col min="9728" max="9730" width="3.81640625" style="257" hidden="1"/>
    <col min="9731" max="9732" width="15" style="257" hidden="1"/>
    <col min="9733" max="9733" width="8.1796875" style="257" hidden="1"/>
    <col min="9734" max="9735" width="8.54296875" style="257" hidden="1"/>
    <col min="9736" max="9736" width="23.1796875" style="257" hidden="1"/>
    <col min="9737" max="9737" width="17" style="257" hidden="1"/>
    <col min="9738" max="9752" width="0" style="257" hidden="1"/>
    <col min="9753" max="9978" width="9.1796875" style="257" hidden="1"/>
    <col min="9979" max="9979" width="5.1796875" style="257" hidden="1"/>
    <col min="9980" max="9980" width="9.81640625" style="257" hidden="1"/>
    <col min="9981" max="9983" width="10" style="257" hidden="1"/>
    <col min="9984" max="9986" width="3.81640625" style="257" hidden="1"/>
    <col min="9987" max="9988" width="15" style="257" hidden="1"/>
    <col min="9989" max="9989" width="8.1796875" style="257" hidden="1"/>
    <col min="9990" max="9991" width="8.54296875" style="257" hidden="1"/>
    <col min="9992" max="9992" width="23.1796875" style="257" hidden="1"/>
    <col min="9993" max="9993" width="17" style="257" hidden="1"/>
    <col min="9994" max="10008" width="0" style="257" hidden="1"/>
    <col min="10009" max="10234" width="9.1796875" style="257" hidden="1"/>
    <col min="10235" max="10235" width="5.1796875" style="257" hidden="1"/>
    <col min="10236" max="10236" width="9.81640625" style="257" hidden="1"/>
    <col min="10237" max="10239" width="10" style="257" hidden="1"/>
    <col min="10240" max="10242" width="3.81640625" style="257" hidden="1"/>
    <col min="10243" max="10244" width="15" style="257" hidden="1"/>
    <col min="10245" max="10245" width="8.1796875" style="257" hidden="1"/>
    <col min="10246" max="10247" width="8.54296875" style="257" hidden="1"/>
    <col min="10248" max="10248" width="23.1796875" style="257" hidden="1"/>
    <col min="10249" max="10249" width="17" style="257" hidden="1"/>
    <col min="10250" max="10264" width="0" style="257" hidden="1"/>
    <col min="10265" max="10490" width="9.1796875" style="257" hidden="1"/>
    <col min="10491" max="10491" width="5.1796875" style="257" hidden="1"/>
    <col min="10492" max="10492" width="9.81640625" style="257" hidden="1"/>
    <col min="10493" max="10495" width="10" style="257" hidden="1"/>
    <col min="10496" max="10498" width="3.81640625" style="257" hidden="1"/>
    <col min="10499" max="10500" width="15" style="257" hidden="1"/>
    <col min="10501" max="10501" width="8.1796875" style="257" hidden="1"/>
    <col min="10502" max="10503" width="8.54296875" style="257" hidden="1"/>
    <col min="10504" max="10504" width="23.1796875" style="257" hidden="1"/>
    <col min="10505" max="10505" width="17" style="257" hidden="1"/>
    <col min="10506" max="10520" width="0" style="257" hidden="1"/>
    <col min="10521" max="10746" width="9.1796875" style="257" hidden="1"/>
    <col min="10747" max="10747" width="5.1796875" style="257" hidden="1"/>
    <col min="10748" max="10748" width="9.81640625" style="257" hidden="1"/>
    <col min="10749" max="10751" width="10" style="257" hidden="1"/>
    <col min="10752" max="10754" width="3.81640625" style="257" hidden="1"/>
    <col min="10755" max="10756" width="15" style="257" hidden="1"/>
    <col min="10757" max="10757" width="8.1796875" style="257" hidden="1"/>
    <col min="10758" max="10759" width="8.54296875" style="257" hidden="1"/>
    <col min="10760" max="10760" width="23.1796875" style="257" hidden="1"/>
    <col min="10761" max="10761" width="17" style="257" hidden="1"/>
    <col min="10762" max="10776" width="0" style="257" hidden="1"/>
    <col min="10777" max="11002" width="9.1796875" style="257" hidden="1"/>
    <col min="11003" max="11003" width="5.1796875" style="257" hidden="1"/>
    <col min="11004" max="11004" width="9.81640625" style="257" hidden="1"/>
    <col min="11005" max="11007" width="10" style="257" hidden="1"/>
    <col min="11008" max="11010" width="3.81640625" style="257" hidden="1"/>
    <col min="11011" max="11012" width="15" style="257" hidden="1"/>
    <col min="11013" max="11013" width="8.1796875" style="257" hidden="1"/>
    <col min="11014" max="11015" width="8.54296875" style="257" hidden="1"/>
    <col min="11016" max="11016" width="23.1796875" style="257" hidden="1"/>
    <col min="11017" max="11017" width="17" style="257" hidden="1"/>
    <col min="11018" max="11032" width="0" style="257" hidden="1"/>
    <col min="11033" max="11258" width="9.1796875" style="257" hidden="1"/>
    <col min="11259" max="11259" width="5.1796875" style="257" hidden="1"/>
    <col min="11260" max="11260" width="9.81640625" style="257" hidden="1"/>
    <col min="11261" max="11263" width="10" style="257" hidden="1"/>
    <col min="11264" max="11266" width="3.81640625" style="257" hidden="1"/>
    <col min="11267" max="11268" width="15" style="257" hidden="1"/>
    <col min="11269" max="11269" width="8.1796875" style="257" hidden="1"/>
    <col min="11270" max="11271" width="8.54296875" style="257" hidden="1"/>
    <col min="11272" max="11272" width="23.1796875" style="257" hidden="1"/>
    <col min="11273" max="11273" width="17" style="257" hidden="1"/>
    <col min="11274" max="11288" width="0" style="257" hidden="1"/>
    <col min="11289" max="11514" width="9.1796875" style="257" hidden="1"/>
    <col min="11515" max="11515" width="5.1796875" style="257" hidden="1"/>
    <col min="11516" max="11516" width="9.81640625" style="257" hidden="1"/>
    <col min="11517" max="11519" width="10" style="257" hidden="1"/>
    <col min="11520" max="11522" width="3.81640625" style="257" hidden="1"/>
    <col min="11523" max="11524" width="15" style="257" hidden="1"/>
    <col min="11525" max="11525" width="8.1796875" style="257" hidden="1"/>
    <col min="11526" max="11527" width="8.54296875" style="257" hidden="1"/>
    <col min="11528" max="11528" width="23.1796875" style="257" hidden="1"/>
    <col min="11529" max="11529" width="17" style="257" hidden="1"/>
    <col min="11530" max="11544" width="0" style="257" hidden="1"/>
    <col min="11545" max="11770" width="9.1796875" style="257" hidden="1"/>
    <col min="11771" max="11771" width="5.1796875" style="257" hidden="1"/>
    <col min="11772" max="11772" width="9.81640625" style="257" hidden="1"/>
    <col min="11773" max="11775" width="10" style="257" hidden="1"/>
    <col min="11776" max="11778" width="3.81640625" style="257" hidden="1"/>
    <col min="11779" max="11780" width="15" style="257" hidden="1"/>
    <col min="11781" max="11781" width="8.1796875" style="257" hidden="1"/>
    <col min="11782" max="11783" width="8.54296875" style="257" hidden="1"/>
    <col min="11784" max="11784" width="23.1796875" style="257" hidden="1"/>
    <col min="11785" max="11785" width="17" style="257" hidden="1"/>
    <col min="11786" max="11800" width="0" style="257" hidden="1"/>
    <col min="11801" max="12026" width="9.1796875" style="257" hidden="1"/>
    <col min="12027" max="12027" width="5.1796875" style="257" hidden="1"/>
    <col min="12028" max="12028" width="9.81640625" style="257" hidden="1"/>
    <col min="12029" max="12031" width="10" style="257" hidden="1"/>
    <col min="12032" max="12034" width="3.81640625" style="257" hidden="1"/>
    <col min="12035" max="12036" width="15" style="257" hidden="1"/>
    <col min="12037" max="12037" width="8.1796875" style="257" hidden="1"/>
    <col min="12038" max="12039" width="8.54296875" style="257" hidden="1"/>
    <col min="12040" max="12040" width="23.1796875" style="257" hidden="1"/>
    <col min="12041" max="12041" width="17" style="257" hidden="1"/>
    <col min="12042" max="12056" width="0" style="257" hidden="1"/>
    <col min="12057" max="12282" width="9.1796875" style="257" hidden="1"/>
    <col min="12283" max="12283" width="5.1796875" style="257" hidden="1"/>
    <col min="12284" max="12284" width="9.81640625" style="257" hidden="1"/>
    <col min="12285" max="12287" width="10" style="257" hidden="1"/>
    <col min="12288" max="12290" width="3.81640625" style="257" hidden="1"/>
    <col min="12291" max="12292" width="15" style="257" hidden="1"/>
    <col min="12293" max="12293" width="8.1796875" style="257" hidden="1"/>
    <col min="12294" max="12295" width="8.54296875" style="257" hidden="1"/>
    <col min="12296" max="12296" width="23.1796875" style="257" hidden="1"/>
    <col min="12297" max="12297" width="17" style="257" hidden="1"/>
    <col min="12298" max="12312" width="0" style="257" hidden="1"/>
    <col min="12313" max="12538" width="9.1796875" style="257" hidden="1"/>
    <col min="12539" max="12539" width="5.1796875" style="257" hidden="1"/>
    <col min="12540" max="12540" width="9.81640625" style="257" hidden="1"/>
    <col min="12541" max="12543" width="10" style="257" hidden="1"/>
    <col min="12544" max="12546" width="3.81640625" style="257" hidden="1"/>
    <col min="12547" max="12548" width="15" style="257" hidden="1"/>
    <col min="12549" max="12549" width="8.1796875" style="257" hidden="1"/>
    <col min="12550" max="12551" width="8.54296875" style="257" hidden="1"/>
    <col min="12552" max="12552" width="23.1796875" style="257" hidden="1"/>
    <col min="12553" max="12553" width="17" style="257" hidden="1"/>
    <col min="12554" max="12568" width="0" style="257" hidden="1"/>
    <col min="12569" max="12794" width="9.1796875" style="257" hidden="1"/>
    <col min="12795" max="12795" width="5.1796875" style="257" hidden="1"/>
    <col min="12796" max="12796" width="9.81640625" style="257" hidden="1"/>
    <col min="12797" max="12799" width="10" style="257" hidden="1"/>
    <col min="12800" max="12802" width="3.81640625" style="257" hidden="1"/>
    <col min="12803" max="12804" width="15" style="257" hidden="1"/>
    <col min="12805" max="12805" width="8.1796875" style="257" hidden="1"/>
    <col min="12806" max="12807" width="8.54296875" style="257" hidden="1"/>
    <col min="12808" max="12808" width="23.1796875" style="257" hidden="1"/>
    <col min="12809" max="12809" width="17" style="257" hidden="1"/>
    <col min="12810" max="12824" width="0" style="257" hidden="1"/>
    <col min="12825" max="13050" width="9.1796875" style="257" hidden="1"/>
    <col min="13051" max="13051" width="5.1796875" style="257" hidden="1"/>
    <col min="13052" max="13052" width="9.81640625" style="257" hidden="1"/>
    <col min="13053" max="13055" width="10" style="257" hidden="1"/>
    <col min="13056" max="13058" width="3.81640625" style="257" hidden="1"/>
    <col min="13059" max="13060" width="15" style="257" hidden="1"/>
    <col min="13061" max="13061" width="8.1796875" style="257" hidden="1"/>
    <col min="13062" max="13063" width="8.54296875" style="257" hidden="1"/>
    <col min="13064" max="13064" width="23.1796875" style="257" hidden="1"/>
    <col min="13065" max="13065" width="17" style="257" hidden="1"/>
    <col min="13066" max="13080" width="0" style="257" hidden="1"/>
    <col min="13081" max="13306" width="9.1796875" style="257" hidden="1"/>
    <col min="13307" max="13307" width="5.1796875" style="257" hidden="1"/>
    <col min="13308" max="13308" width="9.81640625" style="257" hidden="1"/>
    <col min="13309" max="13311" width="10" style="257" hidden="1"/>
    <col min="13312" max="13314" width="3.81640625" style="257" hidden="1"/>
    <col min="13315" max="13316" width="15" style="257" hidden="1"/>
    <col min="13317" max="13317" width="8.1796875" style="257" hidden="1"/>
    <col min="13318" max="13319" width="8.54296875" style="257" hidden="1"/>
    <col min="13320" max="13320" width="23.1796875" style="257" hidden="1"/>
    <col min="13321" max="13321" width="17" style="257" hidden="1"/>
    <col min="13322" max="13336" width="0" style="257" hidden="1"/>
    <col min="13337" max="13562" width="9.1796875" style="257" hidden="1"/>
    <col min="13563" max="13563" width="5.1796875" style="257" hidden="1"/>
    <col min="13564" max="13564" width="9.81640625" style="257" hidden="1"/>
    <col min="13565" max="13567" width="10" style="257" hidden="1"/>
    <col min="13568" max="13570" width="3.81640625" style="257" hidden="1"/>
    <col min="13571" max="13572" width="15" style="257" hidden="1"/>
    <col min="13573" max="13573" width="8.1796875" style="257" hidden="1"/>
    <col min="13574" max="13575" width="8.54296875" style="257" hidden="1"/>
    <col min="13576" max="13576" width="23.1796875" style="257" hidden="1"/>
    <col min="13577" max="13577" width="17" style="257" hidden="1"/>
    <col min="13578" max="13592" width="0" style="257" hidden="1"/>
    <col min="13593" max="13818" width="9.1796875" style="257" hidden="1"/>
    <col min="13819" max="13819" width="5.1796875" style="257" hidden="1"/>
    <col min="13820" max="13820" width="9.81640625" style="257" hidden="1"/>
    <col min="13821" max="13823" width="10" style="257" hidden="1"/>
    <col min="13824" max="13826" width="3.81640625" style="257" hidden="1"/>
    <col min="13827" max="13828" width="15" style="257" hidden="1"/>
    <col min="13829" max="13829" width="8.1796875" style="257" hidden="1"/>
    <col min="13830" max="13831" width="8.54296875" style="257" hidden="1"/>
    <col min="13832" max="13832" width="23.1796875" style="257" hidden="1"/>
    <col min="13833" max="13833" width="17" style="257" hidden="1"/>
    <col min="13834" max="13848" width="0" style="257" hidden="1"/>
    <col min="13849" max="14074" width="9.1796875" style="257" hidden="1"/>
    <col min="14075" max="14075" width="5.1796875" style="257" hidden="1"/>
    <col min="14076" max="14076" width="9.81640625" style="257" hidden="1"/>
    <col min="14077" max="14079" width="10" style="257" hidden="1"/>
    <col min="14080" max="14082" width="3.81640625" style="257" hidden="1"/>
    <col min="14083" max="14084" width="15" style="257" hidden="1"/>
    <col min="14085" max="14085" width="8.1796875" style="257" hidden="1"/>
    <col min="14086" max="14087" width="8.54296875" style="257" hidden="1"/>
    <col min="14088" max="14088" width="23.1796875" style="257" hidden="1"/>
    <col min="14089" max="14089" width="17" style="257" hidden="1"/>
    <col min="14090" max="14104" width="0" style="257" hidden="1"/>
    <col min="14105" max="14330" width="9.1796875" style="257" hidden="1"/>
    <col min="14331" max="14331" width="5.1796875" style="257" hidden="1"/>
    <col min="14332" max="14332" width="9.81640625" style="257" hidden="1"/>
    <col min="14333" max="14335" width="10" style="257" hidden="1"/>
    <col min="14336" max="14338" width="3.81640625" style="257" hidden="1"/>
    <col min="14339" max="14340" width="15" style="257" hidden="1"/>
    <col min="14341" max="14341" width="8.1796875" style="257" hidden="1"/>
    <col min="14342" max="14343" width="8.54296875" style="257" hidden="1"/>
    <col min="14344" max="14344" width="23.1796875" style="257" hidden="1"/>
    <col min="14345" max="14345" width="17" style="257" hidden="1"/>
    <col min="14346" max="14360" width="0" style="257" hidden="1"/>
    <col min="14361" max="14586" width="9.1796875" style="257" hidden="1"/>
    <col min="14587" max="14587" width="5.1796875" style="257" hidden="1"/>
    <col min="14588" max="14588" width="9.81640625" style="257" hidden="1"/>
    <col min="14589" max="14591" width="10" style="257" hidden="1"/>
    <col min="14592" max="14594" width="3.81640625" style="257" hidden="1"/>
    <col min="14595" max="14596" width="15" style="257" hidden="1"/>
    <col min="14597" max="14597" width="8.1796875" style="257" hidden="1"/>
    <col min="14598" max="14599" width="8.54296875" style="257" hidden="1"/>
    <col min="14600" max="14600" width="23.1796875" style="257" hidden="1"/>
    <col min="14601" max="14601" width="17" style="257" hidden="1"/>
    <col min="14602" max="14616" width="0" style="257" hidden="1"/>
    <col min="14617" max="14842" width="9.1796875" style="257" hidden="1"/>
    <col min="14843" max="14843" width="5.1796875" style="257" hidden="1"/>
    <col min="14844" max="14844" width="9.81640625" style="257" hidden="1"/>
    <col min="14845" max="14847" width="10" style="257" hidden="1"/>
    <col min="14848" max="14850" width="3.81640625" style="257" hidden="1"/>
    <col min="14851" max="14852" width="15" style="257" hidden="1"/>
    <col min="14853" max="14853" width="8.1796875" style="257" hidden="1"/>
    <col min="14854" max="14855" width="8.54296875" style="257" hidden="1"/>
    <col min="14856" max="14856" width="23.1796875" style="257" hidden="1"/>
    <col min="14857" max="14857" width="17" style="257" hidden="1"/>
    <col min="14858" max="14872" width="0" style="257" hidden="1"/>
    <col min="14873" max="15098" width="9.1796875" style="257" hidden="1"/>
    <col min="15099" max="15099" width="5.1796875" style="257" hidden="1"/>
    <col min="15100" max="15100" width="9.81640625" style="257" hidden="1"/>
    <col min="15101" max="15103" width="10" style="257" hidden="1"/>
    <col min="15104" max="15106" width="3.81640625" style="257" hidden="1"/>
    <col min="15107" max="15108" width="15" style="257" hidden="1"/>
    <col min="15109" max="15109" width="8.1796875" style="257" hidden="1"/>
    <col min="15110" max="15111" width="8.54296875" style="257" hidden="1"/>
    <col min="15112" max="15112" width="23.1796875" style="257" hidden="1"/>
    <col min="15113" max="15113" width="17" style="257" hidden="1"/>
    <col min="15114" max="15128" width="0" style="257" hidden="1"/>
    <col min="15129" max="15354" width="9.1796875" style="257" hidden="1"/>
    <col min="15355" max="15355" width="5.1796875" style="257" hidden="1"/>
    <col min="15356" max="15356" width="9.81640625" style="257" hidden="1"/>
    <col min="15357" max="15359" width="10" style="257" hidden="1"/>
    <col min="15360" max="15362" width="3.81640625" style="257" hidden="1"/>
    <col min="15363" max="15364" width="15" style="257" hidden="1"/>
    <col min="15365" max="15365" width="8.1796875" style="257" hidden="1"/>
    <col min="15366" max="15367" width="8.54296875" style="257" hidden="1"/>
    <col min="15368" max="15368" width="23.1796875" style="257" hidden="1"/>
    <col min="15369" max="15369" width="17" style="257" hidden="1"/>
    <col min="15370" max="15384" width="0" style="257" hidden="1"/>
    <col min="15385" max="15610" width="9.1796875" style="257" hidden="1"/>
    <col min="15611" max="15611" width="5.1796875" style="257" hidden="1"/>
    <col min="15612" max="15612" width="9.81640625" style="257" hidden="1"/>
    <col min="15613" max="15615" width="10" style="257" hidden="1"/>
    <col min="15616" max="15618" width="3.81640625" style="257" hidden="1"/>
    <col min="15619" max="15620" width="15" style="257" hidden="1"/>
    <col min="15621" max="15621" width="8.1796875" style="257" hidden="1"/>
    <col min="15622" max="15623" width="8.54296875" style="257" hidden="1"/>
    <col min="15624" max="15624" width="23.1796875" style="257" hidden="1"/>
    <col min="15625" max="15625" width="17" style="257" hidden="1"/>
    <col min="15626" max="15640" width="0" style="257" hidden="1"/>
    <col min="15641" max="15866" width="9.1796875" style="257" hidden="1"/>
    <col min="15867" max="15867" width="5.1796875" style="257" hidden="1"/>
    <col min="15868" max="15868" width="9.81640625" style="257" hidden="1"/>
    <col min="15869" max="15871" width="10" style="257" hidden="1"/>
    <col min="15872" max="15874" width="3.81640625" style="257" hidden="1"/>
    <col min="15875" max="15876" width="15" style="257" hidden="1"/>
    <col min="15877" max="15877" width="8.1796875" style="257" hidden="1"/>
    <col min="15878" max="15879" width="8.54296875" style="257" hidden="1"/>
    <col min="15880" max="15880" width="23.1796875" style="257" hidden="1"/>
    <col min="15881" max="15881" width="17" style="257" hidden="1"/>
    <col min="15882" max="15896" width="0" style="257" hidden="1"/>
    <col min="15897" max="16122" width="9.1796875" style="257" hidden="1"/>
    <col min="16123" max="16123" width="5.1796875" style="257" hidden="1"/>
    <col min="16124" max="16124" width="9.81640625" style="257" hidden="1"/>
    <col min="16125" max="16127" width="10" style="257" hidden="1"/>
    <col min="16128" max="16130" width="3.81640625" style="257" hidden="1"/>
    <col min="16131" max="16132" width="15" style="257" hidden="1"/>
    <col min="16133" max="16133" width="8.1796875" style="257" hidden="1"/>
    <col min="16134" max="16135" width="8.54296875" style="257" hidden="1"/>
    <col min="16136" max="16136" width="23.1796875" style="257" hidden="1"/>
    <col min="16137" max="16137" width="17" style="257" hidden="1"/>
    <col min="16138" max="16152" width="0" style="257" hidden="1"/>
    <col min="16153" max="16384" width="9.1796875" style="257" hidden="1"/>
  </cols>
  <sheetData>
    <row r="1" spans="1:36" s="199" customFormat="1"/>
    <row r="2" spans="1:36" s="261" customFormat="1" ht="46.5" customHeight="1">
      <c r="A2" s="260"/>
      <c r="B2" s="417" t="s">
        <v>84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</row>
    <row r="3" spans="1:36" s="252" customFormat="1" ht="17.25" customHeight="1">
      <c r="B3" s="391" t="s">
        <v>58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255"/>
      <c r="O3" s="255"/>
      <c r="P3" s="255"/>
      <c r="Q3" s="255"/>
      <c r="R3" s="255"/>
      <c r="S3" s="255"/>
      <c r="T3" s="255"/>
      <c r="U3" s="255"/>
    </row>
    <row r="4" spans="1:36" s="252" customFormat="1" ht="17.25" customHeight="1">
      <c r="B4" s="391" t="s">
        <v>59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255"/>
      <c r="O4" s="255"/>
      <c r="P4" s="255"/>
      <c r="Q4" s="255"/>
      <c r="R4" s="255"/>
      <c r="S4" s="255"/>
      <c r="T4" s="255"/>
      <c r="U4" s="255"/>
    </row>
    <row r="5" spans="1:36" s="252" customFormat="1" ht="17.25" customHeight="1" thickBot="1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55"/>
      <c r="O5" s="255"/>
      <c r="P5" s="255"/>
      <c r="Q5" s="255"/>
      <c r="R5" s="255"/>
      <c r="S5" s="255"/>
      <c r="T5" s="255"/>
      <c r="U5" s="255"/>
    </row>
    <row r="6" spans="1:36" ht="17.25" customHeight="1" thickBot="1">
      <c r="B6" s="440" t="s">
        <v>85</v>
      </c>
      <c r="C6" s="440"/>
      <c r="D6" s="440"/>
      <c r="E6" s="440"/>
      <c r="F6" s="425" t="s">
        <v>160</v>
      </c>
      <c r="G6" s="426"/>
      <c r="H6" s="427"/>
      <c r="I6" s="136"/>
      <c r="J6" s="137"/>
      <c r="K6" s="137"/>
      <c r="L6" s="138"/>
      <c r="M6" s="138"/>
      <c r="N6" s="255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</row>
    <row r="7" spans="1:36" s="199" customFormat="1" ht="17.25" customHeight="1">
      <c r="B7" s="439" t="s">
        <v>87</v>
      </c>
      <c r="C7" s="439"/>
      <c r="D7" s="439"/>
      <c r="E7" s="439"/>
      <c r="F7" s="263" t="str">
        <f>VLOOKUP($F$6,'Náhrady INT 2021'!$A$1:$D$44,2,0)</f>
        <v>EUR</v>
      </c>
      <c r="G7" s="136"/>
      <c r="H7" s="137"/>
      <c r="I7" s="136"/>
      <c r="J7" s="137"/>
      <c r="K7" s="137"/>
      <c r="L7" s="138"/>
      <c r="M7" s="138"/>
      <c r="N7" s="255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</row>
    <row r="8" spans="1:36" s="199" customFormat="1" ht="17.5">
      <c r="B8" s="439" t="s">
        <v>88</v>
      </c>
      <c r="C8" s="439"/>
      <c r="D8" s="439"/>
      <c r="E8" s="439"/>
      <c r="F8" s="265">
        <f>VLOOKUP(F6,'Náhrady INT 2021'!$A$1:$D$44,3,0)</f>
        <v>38</v>
      </c>
      <c r="G8" s="264" t="str">
        <f>F7</f>
        <v>EUR</v>
      </c>
      <c r="H8" s="139"/>
      <c r="I8" s="139"/>
      <c r="J8" s="137"/>
      <c r="K8" s="137"/>
      <c r="L8" s="140"/>
      <c r="M8" s="141"/>
      <c r="N8" s="255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</row>
    <row r="9" spans="1:36" ht="17.5">
      <c r="B9" s="258"/>
      <c r="C9" s="148"/>
      <c r="D9" s="148"/>
      <c r="E9" s="148"/>
      <c r="F9" s="142"/>
      <c r="G9" s="142"/>
      <c r="H9" s="143"/>
      <c r="I9" s="143"/>
      <c r="J9" s="142"/>
      <c r="K9" s="142"/>
      <c r="L9" s="144"/>
      <c r="M9" s="145"/>
      <c r="N9" s="255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</row>
    <row r="10" spans="1:36" ht="17.5">
      <c r="B10" s="142"/>
      <c r="C10" s="148"/>
      <c r="D10" s="148"/>
      <c r="E10" s="146"/>
      <c r="F10" s="147"/>
      <c r="G10" s="142"/>
      <c r="H10" s="143"/>
      <c r="I10" s="143"/>
      <c r="J10" s="147"/>
      <c r="K10" s="142"/>
      <c r="L10" s="144"/>
      <c r="M10" s="145"/>
      <c r="N10" s="255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</row>
    <row r="11" spans="1:36" ht="17.5">
      <c r="B11" s="142"/>
      <c r="C11" s="142"/>
      <c r="D11" s="148"/>
      <c r="E11" s="148"/>
      <c r="F11" s="148"/>
      <c r="G11" s="147"/>
      <c r="H11" s="143"/>
      <c r="I11" s="143"/>
      <c r="J11" s="147"/>
      <c r="K11" s="142"/>
      <c r="L11" s="144"/>
      <c r="M11" s="145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</row>
    <row r="12" spans="1:36" ht="18" thickBot="1">
      <c r="B12" s="148"/>
      <c r="C12" s="142"/>
      <c r="D12" s="148"/>
      <c r="E12" s="148"/>
      <c r="F12" s="148"/>
      <c r="G12" s="148"/>
      <c r="H12" s="148"/>
      <c r="I12" s="148"/>
      <c r="J12" s="148"/>
      <c r="K12" s="142"/>
      <c r="L12" s="144"/>
      <c r="M12" s="145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</row>
    <row r="13" spans="1:36" ht="17.5">
      <c r="B13" s="410" t="s">
        <v>65</v>
      </c>
      <c r="C13" s="413" t="s">
        <v>11</v>
      </c>
      <c r="D13" s="437" t="s">
        <v>89</v>
      </c>
      <c r="E13" s="437" t="s">
        <v>90</v>
      </c>
      <c r="F13" s="437" t="s">
        <v>91</v>
      </c>
      <c r="G13" s="428" t="s">
        <v>92</v>
      </c>
      <c r="H13" s="429"/>
      <c r="I13" s="430"/>
      <c r="J13" s="422" t="s">
        <v>93</v>
      </c>
      <c r="K13" s="392" t="s">
        <v>64</v>
      </c>
      <c r="L13" s="392" t="s">
        <v>94</v>
      </c>
      <c r="M13" s="141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</row>
    <row r="14" spans="1:36" ht="17.25" customHeight="1">
      <c r="B14" s="411"/>
      <c r="C14" s="414"/>
      <c r="D14" s="438"/>
      <c r="E14" s="438"/>
      <c r="F14" s="438"/>
      <c r="G14" s="431"/>
      <c r="H14" s="432"/>
      <c r="I14" s="433"/>
      <c r="J14" s="423"/>
      <c r="K14" s="396"/>
      <c r="L14" s="396"/>
      <c r="M14" s="141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</row>
    <row r="15" spans="1:36" ht="17.25" customHeight="1" thickBot="1">
      <c r="B15" s="411"/>
      <c r="C15" s="414"/>
      <c r="D15" s="416" t="s">
        <v>95</v>
      </c>
      <c r="E15" s="416"/>
      <c r="F15" s="231" t="s">
        <v>96</v>
      </c>
      <c r="G15" s="434"/>
      <c r="H15" s="435"/>
      <c r="I15" s="436"/>
      <c r="J15" s="423"/>
      <c r="K15" s="396"/>
      <c r="L15" s="396"/>
      <c r="M15" s="141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</row>
    <row r="16" spans="1:36" ht="17.25" customHeight="1" thickBot="1">
      <c r="B16" s="412"/>
      <c r="C16" s="415"/>
      <c r="D16" s="232" t="s">
        <v>66</v>
      </c>
      <c r="E16" s="232" t="s">
        <v>67</v>
      </c>
      <c r="F16" s="232" t="s">
        <v>97</v>
      </c>
      <c r="G16" s="232" t="s">
        <v>68</v>
      </c>
      <c r="H16" s="232" t="s">
        <v>69</v>
      </c>
      <c r="I16" s="232" t="s">
        <v>70</v>
      </c>
      <c r="J16" s="424"/>
      <c r="K16" s="393"/>
      <c r="L16" s="393"/>
      <c r="M16" s="141"/>
      <c r="N16" s="128"/>
      <c r="O16" s="420" t="s">
        <v>72</v>
      </c>
      <c r="P16" s="421"/>
      <c r="Q16" s="131" t="s">
        <v>73</v>
      </c>
      <c r="R16" s="259" t="s">
        <v>74</v>
      </c>
      <c r="S16" s="128"/>
      <c r="T16" s="418" t="s">
        <v>75</v>
      </c>
      <c r="U16" s="419"/>
      <c r="V16" s="419"/>
      <c r="W16" s="259" t="s">
        <v>76</v>
      </c>
      <c r="X16" s="128"/>
      <c r="Y16" s="130" t="s">
        <v>98</v>
      </c>
      <c r="Z16" s="131"/>
      <c r="AA16" s="131" t="s">
        <v>73</v>
      </c>
      <c r="AB16" s="131" t="s">
        <v>99</v>
      </c>
      <c r="AC16" s="128"/>
      <c r="AD16" s="128"/>
      <c r="AE16" s="128"/>
      <c r="AF16" s="128"/>
      <c r="AG16" s="128"/>
      <c r="AH16" s="128"/>
      <c r="AI16" s="128"/>
      <c r="AJ16" s="128"/>
    </row>
    <row r="17" spans="2:36" ht="17.25" customHeight="1">
      <c r="B17" s="233">
        <v>1</v>
      </c>
      <c r="C17" s="149"/>
      <c r="D17" s="150"/>
      <c r="E17" s="150"/>
      <c r="F17" s="150">
        <f>E17-D17</f>
        <v>0</v>
      </c>
      <c r="G17" s="151"/>
      <c r="H17" s="151"/>
      <c r="I17" s="152"/>
      <c r="J17" s="237">
        <f t="shared" ref="J17:J50" si="0">ROUND(IF(R17-($F$8*W17)+($F$10*AB17)&lt;0,0,R17-($F$8*W17)),2)</f>
        <v>0</v>
      </c>
      <c r="K17" s="153"/>
      <c r="L17" s="238">
        <f>J17*K17</f>
        <v>0</v>
      </c>
      <c r="M17" s="141"/>
      <c r="N17" s="129"/>
      <c r="O17" s="239">
        <v>0</v>
      </c>
      <c r="P17" s="236">
        <v>0</v>
      </c>
      <c r="Q17" s="240">
        <f t="shared" ref="Q17:Q50" si="1">E17-D17</f>
        <v>0</v>
      </c>
      <c r="R17" s="241">
        <f>LOOKUP(Q17,$O$17:$P$20,$P$17:$P$20)</f>
        <v>0</v>
      </c>
      <c r="S17" s="236"/>
      <c r="T17" s="132">
        <f t="shared" ref="T17:T50" si="2">IF(G17="X",25%,0)</f>
        <v>0</v>
      </c>
      <c r="U17" s="133">
        <f t="shared" ref="U17:U50" si="3">IF(H17="X",40%,0)</f>
        <v>0</v>
      </c>
      <c r="V17" s="133">
        <f t="shared" ref="V17:V50" si="4">IF(I17="X",35%,0)</f>
        <v>0</v>
      </c>
      <c r="W17" s="242">
        <f>(V17+U17+T17)</f>
        <v>0</v>
      </c>
      <c r="X17" s="236"/>
      <c r="Y17" s="239">
        <v>0</v>
      </c>
      <c r="Z17" s="266">
        <v>0</v>
      </c>
      <c r="AA17" s="240">
        <f t="shared" ref="AA17:AA50" si="5">Q17</f>
        <v>0</v>
      </c>
      <c r="AB17" s="133">
        <f t="shared" ref="AB17:AB50" si="6">LOOKUP(AA17,$Y$17:$Z$20,$Z$17:$Z$20)</f>
        <v>0</v>
      </c>
      <c r="AC17" s="128"/>
      <c r="AD17" s="128"/>
      <c r="AE17" s="128"/>
      <c r="AF17" s="128"/>
      <c r="AG17" s="128"/>
      <c r="AH17" s="128"/>
      <c r="AI17" s="128"/>
      <c r="AJ17" s="128"/>
    </row>
    <row r="18" spans="2:36" ht="17.25" customHeight="1">
      <c r="B18" s="234">
        <v>2</v>
      </c>
      <c r="C18" s="154"/>
      <c r="D18" s="155"/>
      <c r="E18" s="155"/>
      <c r="F18" s="155">
        <f>E18-D18</f>
        <v>0</v>
      </c>
      <c r="G18" s="156"/>
      <c r="H18" s="156"/>
      <c r="I18" s="157"/>
      <c r="J18" s="243">
        <f t="shared" si="0"/>
        <v>0</v>
      </c>
      <c r="K18" s="158"/>
      <c r="L18" s="244">
        <f>J18*K18</f>
        <v>0</v>
      </c>
      <c r="M18" s="141"/>
      <c r="N18" s="129"/>
      <c r="O18" s="239">
        <v>6.9444444444444447E-4</v>
      </c>
      <c r="P18" s="236">
        <f>25%*F8</f>
        <v>9.5</v>
      </c>
      <c r="Q18" s="240">
        <f t="shared" si="1"/>
        <v>0</v>
      </c>
      <c r="R18" s="241">
        <f>LOOKUP(Q18,$O$17:$P$20,$P$17:$P$20)</f>
        <v>0</v>
      </c>
      <c r="S18" s="236"/>
      <c r="T18" s="132">
        <f t="shared" si="2"/>
        <v>0</v>
      </c>
      <c r="U18" s="133">
        <f t="shared" si="3"/>
        <v>0</v>
      </c>
      <c r="V18" s="133">
        <f t="shared" si="4"/>
        <v>0</v>
      </c>
      <c r="W18" s="242">
        <f t="shared" ref="W18:W50" si="7">(V18+U18+T18)</f>
        <v>0</v>
      </c>
      <c r="X18" s="236"/>
      <c r="Y18" s="239">
        <v>6.9444444444444447E-4</v>
      </c>
      <c r="Z18" s="266">
        <v>0.25</v>
      </c>
      <c r="AA18" s="240">
        <f t="shared" si="5"/>
        <v>0</v>
      </c>
      <c r="AB18" s="133">
        <f t="shared" si="6"/>
        <v>0</v>
      </c>
      <c r="AC18" s="128"/>
      <c r="AD18" s="128"/>
      <c r="AE18" s="128"/>
      <c r="AF18" s="128"/>
      <c r="AG18" s="128"/>
      <c r="AH18" s="128"/>
      <c r="AI18" s="128"/>
      <c r="AJ18" s="128"/>
    </row>
    <row r="19" spans="2:36" ht="17.25" customHeight="1">
      <c r="B19" s="234">
        <v>3</v>
      </c>
      <c r="C19" s="154"/>
      <c r="D19" s="155"/>
      <c r="E19" s="155"/>
      <c r="F19" s="155">
        <f t="shared" ref="F19:F50" si="8">E19-D19</f>
        <v>0</v>
      </c>
      <c r="G19" s="156"/>
      <c r="H19" s="156"/>
      <c r="I19" s="157"/>
      <c r="J19" s="243">
        <f t="shared" si="0"/>
        <v>0</v>
      </c>
      <c r="K19" s="158"/>
      <c r="L19" s="244">
        <f>J19*K19</f>
        <v>0</v>
      </c>
      <c r="M19" s="141"/>
      <c r="N19" s="129"/>
      <c r="O19" s="239">
        <v>0.25001157407407409</v>
      </c>
      <c r="P19" s="236">
        <f>F8*50%</f>
        <v>19</v>
      </c>
      <c r="Q19" s="240">
        <f t="shared" si="1"/>
        <v>0</v>
      </c>
      <c r="R19" s="241">
        <f t="shared" ref="R19:R50" si="9">LOOKUP(Q19,$O$17:$P$20,$P$17:$P$20)</f>
        <v>0</v>
      </c>
      <c r="S19" s="236"/>
      <c r="T19" s="132">
        <f t="shared" si="2"/>
        <v>0</v>
      </c>
      <c r="U19" s="133">
        <f t="shared" si="3"/>
        <v>0</v>
      </c>
      <c r="V19" s="133">
        <f t="shared" si="4"/>
        <v>0</v>
      </c>
      <c r="W19" s="242">
        <f t="shared" si="7"/>
        <v>0</v>
      </c>
      <c r="X19" s="236"/>
      <c r="Y19" s="239">
        <v>0.25001157407407409</v>
      </c>
      <c r="Z19" s="266">
        <v>0.5</v>
      </c>
      <c r="AA19" s="240">
        <f t="shared" si="5"/>
        <v>0</v>
      </c>
      <c r="AB19" s="133">
        <f t="shared" si="6"/>
        <v>0</v>
      </c>
      <c r="AC19" s="128"/>
      <c r="AD19" s="128"/>
      <c r="AE19" s="128"/>
      <c r="AF19" s="128"/>
      <c r="AG19" s="128"/>
      <c r="AH19" s="128"/>
      <c r="AI19" s="128"/>
      <c r="AJ19" s="128"/>
    </row>
    <row r="20" spans="2:36" ht="17.25" customHeight="1">
      <c r="B20" s="234">
        <v>4</v>
      </c>
      <c r="C20" s="154"/>
      <c r="D20" s="155"/>
      <c r="E20" s="155"/>
      <c r="F20" s="155">
        <f t="shared" si="8"/>
        <v>0</v>
      </c>
      <c r="G20" s="156"/>
      <c r="H20" s="156"/>
      <c r="I20" s="157"/>
      <c r="J20" s="243">
        <f t="shared" si="0"/>
        <v>0</v>
      </c>
      <c r="K20" s="158"/>
      <c r="L20" s="244">
        <f t="shared" ref="L20:L50" si="10">J20*K20</f>
        <v>0</v>
      </c>
      <c r="M20" s="141"/>
      <c r="N20" s="129"/>
      <c r="O20" s="239">
        <v>0.50001157407407404</v>
      </c>
      <c r="P20" s="236">
        <f>F8*100%</f>
        <v>38</v>
      </c>
      <c r="Q20" s="240">
        <f t="shared" si="1"/>
        <v>0</v>
      </c>
      <c r="R20" s="241">
        <f t="shared" si="9"/>
        <v>0</v>
      </c>
      <c r="S20" s="236"/>
      <c r="T20" s="132">
        <f t="shared" si="2"/>
        <v>0</v>
      </c>
      <c r="U20" s="133">
        <f t="shared" si="3"/>
        <v>0</v>
      </c>
      <c r="V20" s="133">
        <f t="shared" si="4"/>
        <v>0</v>
      </c>
      <c r="W20" s="242">
        <f t="shared" si="7"/>
        <v>0</v>
      </c>
      <c r="X20" s="236"/>
      <c r="Y20" s="239">
        <v>0.50001157407407404</v>
      </c>
      <c r="Z20" s="266">
        <v>1</v>
      </c>
      <c r="AA20" s="240">
        <f t="shared" si="5"/>
        <v>0</v>
      </c>
      <c r="AB20" s="133">
        <f t="shared" si="6"/>
        <v>0</v>
      </c>
      <c r="AC20" s="128"/>
      <c r="AD20" s="128"/>
      <c r="AE20" s="128"/>
      <c r="AF20" s="128"/>
      <c r="AG20" s="128"/>
      <c r="AH20" s="128"/>
      <c r="AI20" s="128"/>
      <c r="AJ20" s="128"/>
    </row>
    <row r="21" spans="2:36" ht="17.25" customHeight="1">
      <c r="B21" s="234">
        <v>5</v>
      </c>
      <c r="C21" s="154"/>
      <c r="D21" s="155"/>
      <c r="E21" s="155"/>
      <c r="F21" s="155">
        <f t="shared" si="8"/>
        <v>0</v>
      </c>
      <c r="G21" s="156"/>
      <c r="H21" s="156"/>
      <c r="I21" s="157"/>
      <c r="J21" s="243">
        <f t="shared" si="0"/>
        <v>0</v>
      </c>
      <c r="K21" s="158"/>
      <c r="L21" s="244">
        <f t="shared" si="10"/>
        <v>0</v>
      </c>
      <c r="M21" s="141"/>
      <c r="N21" s="129"/>
      <c r="O21" s="245"/>
      <c r="P21" s="236"/>
      <c r="Q21" s="240">
        <f t="shared" si="1"/>
        <v>0</v>
      </c>
      <c r="R21" s="241">
        <f t="shared" si="9"/>
        <v>0</v>
      </c>
      <c r="S21" s="236"/>
      <c r="T21" s="132">
        <f t="shared" si="2"/>
        <v>0</v>
      </c>
      <c r="U21" s="133">
        <f t="shared" si="3"/>
        <v>0</v>
      </c>
      <c r="V21" s="133">
        <f t="shared" si="4"/>
        <v>0</v>
      </c>
      <c r="W21" s="242">
        <f t="shared" si="7"/>
        <v>0</v>
      </c>
      <c r="X21" s="236"/>
      <c r="Y21" s="267"/>
      <c r="Z21" s="236"/>
      <c r="AA21" s="240">
        <f t="shared" si="5"/>
        <v>0</v>
      </c>
      <c r="AB21" s="133">
        <f t="shared" si="6"/>
        <v>0</v>
      </c>
      <c r="AC21" s="128"/>
      <c r="AD21" s="128"/>
      <c r="AE21" s="128"/>
      <c r="AF21" s="128"/>
      <c r="AG21" s="128"/>
      <c r="AH21" s="128"/>
      <c r="AI21" s="128"/>
      <c r="AJ21" s="128"/>
    </row>
    <row r="22" spans="2:36" ht="17.25" customHeight="1">
      <c r="B22" s="234">
        <v>6</v>
      </c>
      <c r="C22" s="154"/>
      <c r="D22" s="155"/>
      <c r="E22" s="155"/>
      <c r="F22" s="155">
        <f t="shared" si="8"/>
        <v>0</v>
      </c>
      <c r="G22" s="156"/>
      <c r="H22" s="156"/>
      <c r="I22" s="157"/>
      <c r="J22" s="243">
        <f t="shared" si="0"/>
        <v>0</v>
      </c>
      <c r="K22" s="158"/>
      <c r="L22" s="244">
        <f t="shared" si="10"/>
        <v>0</v>
      </c>
      <c r="M22" s="141"/>
      <c r="N22" s="129"/>
      <c r="O22" s="245"/>
      <c r="P22" s="236"/>
      <c r="Q22" s="240">
        <f t="shared" si="1"/>
        <v>0</v>
      </c>
      <c r="R22" s="241">
        <f t="shared" si="9"/>
        <v>0</v>
      </c>
      <c r="S22" s="236"/>
      <c r="T22" s="132">
        <f t="shared" si="2"/>
        <v>0</v>
      </c>
      <c r="U22" s="133">
        <f t="shared" si="3"/>
        <v>0</v>
      </c>
      <c r="V22" s="133">
        <f t="shared" si="4"/>
        <v>0</v>
      </c>
      <c r="W22" s="242">
        <f t="shared" si="7"/>
        <v>0</v>
      </c>
      <c r="X22" s="236"/>
      <c r="Y22" s="267"/>
      <c r="Z22" s="236"/>
      <c r="AA22" s="240">
        <f t="shared" si="5"/>
        <v>0</v>
      </c>
      <c r="AB22" s="133">
        <f t="shared" si="6"/>
        <v>0</v>
      </c>
      <c r="AC22" s="128"/>
      <c r="AD22" s="128"/>
      <c r="AE22" s="128"/>
      <c r="AF22" s="128"/>
      <c r="AG22" s="128"/>
      <c r="AH22" s="128"/>
      <c r="AI22" s="128"/>
      <c r="AJ22" s="128"/>
    </row>
    <row r="23" spans="2:36" ht="17.25" customHeight="1">
      <c r="B23" s="234">
        <v>7</v>
      </c>
      <c r="C23" s="154"/>
      <c r="D23" s="155"/>
      <c r="E23" s="155"/>
      <c r="F23" s="155">
        <f t="shared" si="8"/>
        <v>0</v>
      </c>
      <c r="G23" s="156"/>
      <c r="H23" s="156"/>
      <c r="I23" s="157"/>
      <c r="J23" s="243">
        <f t="shared" si="0"/>
        <v>0</v>
      </c>
      <c r="K23" s="158"/>
      <c r="L23" s="244">
        <f t="shared" si="10"/>
        <v>0</v>
      </c>
      <c r="M23" s="141"/>
      <c r="N23" s="129"/>
      <c r="O23" s="245"/>
      <c r="P23" s="236"/>
      <c r="Q23" s="240">
        <f t="shared" si="1"/>
        <v>0</v>
      </c>
      <c r="R23" s="241">
        <f t="shared" si="9"/>
        <v>0</v>
      </c>
      <c r="S23" s="236"/>
      <c r="T23" s="132">
        <f t="shared" si="2"/>
        <v>0</v>
      </c>
      <c r="U23" s="133">
        <f t="shared" si="3"/>
        <v>0</v>
      </c>
      <c r="V23" s="133">
        <f t="shared" si="4"/>
        <v>0</v>
      </c>
      <c r="W23" s="242">
        <f t="shared" si="7"/>
        <v>0</v>
      </c>
      <c r="X23" s="236"/>
      <c r="Y23" s="267"/>
      <c r="Z23" s="236"/>
      <c r="AA23" s="240">
        <f t="shared" si="5"/>
        <v>0</v>
      </c>
      <c r="AB23" s="133">
        <f t="shared" si="6"/>
        <v>0</v>
      </c>
      <c r="AC23" s="128"/>
      <c r="AD23" s="128"/>
      <c r="AE23" s="128"/>
      <c r="AF23" s="128"/>
      <c r="AG23" s="128"/>
      <c r="AH23" s="128"/>
      <c r="AI23" s="128"/>
      <c r="AJ23" s="128"/>
    </row>
    <row r="24" spans="2:36" ht="17.25" customHeight="1">
      <c r="B24" s="234">
        <v>8</v>
      </c>
      <c r="C24" s="154"/>
      <c r="D24" s="155"/>
      <c r="E24" s="155"/>
      <c r="F24" s="155">
        <f t="shared" si="8"/>
        <v>0</v>
      </c>
      <c r="G24" s="156"/>
      <c r="H24" s="156"/>
      <c r="I24" s="157"/>
      <c r="J24" s="243">
        <f t="shared" si="0"/>
        <v>0</v>
      </c>
      <c r="K24" s="158"/>
      <c r="L24" s="244">
        <f t="shared" si="10"/>
        <v>0</v>
      </c>
      <c r="M24" s="141"/>
      <c r="N24" s="129"/>
      <c r="O24" s="245"/>
      <c r="P24" s="236"/>
      <c r="Q24" s="240">
        <f t="shared" si="1"/>
        <v>0</v>
      </c>
      <c r="R24" s="241">
        <f t="shared" si="9"/>
        <v>0</v>
      </c>
      <c r="S24" s="236"/>
      <c r="T24" s="132">
        <f t="shared" si="2"/>
        <v>0</v>
      </c>
      <c r="U24" s="133">
        <f t="shared" si="3"/>
        <v>0</v>
      </c>
      <c r="V24" s="133">
        <f t="shared" si="4"/>
        <v>0</v>
      </c>
      <c r="W24" s="242">
        <f t="shared" si="7"/>
        <v>0</v>
      </c>
      <c r="X24" s="236"/>
      <c r="Y24" s="267"/>
      <c r="Z24" s="236"/>
      <c r="AA24" s="240">
        <f t="shared" si="5"/>
        <v>0</v>
      </c>
      <c r="AB24" s="133">
        <f t="shared" si="6"/>
        <v>0</v>
      </c>
      <c r="AC24" s="128"/>
      <c r="AD24" s="128"/>
      <c r="AE24" s="128"/>
      <c r="AF24" s="128"/>
      <c r="AG24" s="128"/>
      <c r="AH24" s="128"/>
      <c r="AI24" s="128"/>
      <c r="AJ24" s="128"/>
    </row>
    <row r="25" spans="2:36" ht="17.25" customHeight="1">
      <c r="B25" s="234">
        <v>9</v>
      </c>
      <c r="C25" s="154"/>
      <c r="D25" s="155"/>
      <c r="E25" s="155"/>
      <c r="F25" s="155">
        <f t="shared" si="8"/>
        <v>0</v>
      </c>
      <c r="G25" s="156"/>
      <c r="H25" s="156"/>
      <c r="I25" s="157"/>
      <c r="J25" s="243">
        <f t="shared" si="0"/>
        <v>0</v>
      </c>
      <c r="K25" s="158"/>
      <c r="L25" s="244">
        <f t="shared" si="10"/>
        <v>0</v>
      </c>
      <c r="M25" s="141"/>
      <c r="N25" s="129"/>
      <c r="O25" s="245"/>
      <c r="P25" s="236"/>
      <c r="Q25" s="240">
        <f t="shared" si="1"/>
        <v>0</v>
      </c>
      <c r="R25" s="241">
        <f t="shared" si="9"/>
        <v>0</v>
      </c>
      <c r="S25" s="236"/>
      <c r="T25" s="132">
        <f t="shared" si="2"/>
        <v>0</v>
      </c>
      <c r="U25" s="133">
        <f t="shared" si="3"/>
        <v>0</v>
      </c>
      <c r="V25" s="133">
        <f t="shared" si="4"/>
        <v>0</v>
      </c>
      <c r="W25" s="242">
        <f t="shared" si="7"/>
        <v>0</v>
      </c>
      <c r="X25" s="236"/>
      <c r="Y25" s="267"/>
      <c r="Z25" s="236"/>
      <c r="AA25" s="240">
        <f t="shared" si="5"/>
        <v>0</v>
      </c>
      <c r="AB25" s="133">
        <f t="shared" si="6"/>
        <v>0</v>
      </c>
      <c r="AC25" s="128"/>
      <c r="AD25" s="128"/>
      <c r="AE25" s="128"/>
      <c r="AF25" s="128"/>
      <c r="AG25" s="128"/>
      <c r="AH25" s="128"/>
      <c r="AI25" s="128"/>
      <c r="AJ25" s="128"/>
    </row>
    <row r="26" spans="2:36" ht="17.25" customHeight="1">
      <c r="B26" s="234">
        <v>10</v>
      </c>
      <c r="C26" s="154"/>
      <c r="D26" s="155"/>
      <c r="E26" s="155"/>
      <c r="F26" s="155">
        <f t="shared" si="8"/>
        <v>0</v>
      </c>
      <c r="G26" s="156"/>
      <c r="H26" s="156"/>
      <c r="I26" s="157"/>
      <c r="J26" s="243">
        <f t="shared" si="0"/>
        <v>0</v>
      </c>
      <c r="K26" s="158"/>
      <c r="L26" s="244">
        <f t="shared" si="10"/>
        <v>0</v>
      </c>
      <c r="M26" s="141"/>
      <c r="N26" s="129"/>
      <c r="O26" s="245"/>
      <c r="P26" s="236"/>
      <c r="Q26" s="240">
        <f t="shared" si="1"/>
        <v>0</v>
      </c>
      <c r="R26" s="241">
        <f t="shared" si="9"/>
        <v>0</v>
      </c>
      <c r="S26" s="236"/>
      <c r="T26" s="132">
        <f t="shared" si="2"/>
        <v>0</v>
      </c>
      <c r="U26" s="133">
        <f t="shared" si="3"/>
        <v>0</v>
      </c>
      <c r="V26" s="133">
        <f t="shared" si="4"/>
        <v>0</v>
      </c>
      <c r="W26" s="242">
        <f t="shared" si="7"/>
        <v>0</v>
      </c>
      <c r="X26" s="236"/>
      <c r="Y26" s="267"/>
      <c r="Z26" s="236"/>
      <c r="AA26" s="240">
        <f t="shared" si="5"/>
        <v>0</v>
      </c>
      <c r="AB26" s="133">
        <f t="shared" si="6"/>
        <v>0</v>
      </c>
      <c r="AC26" s="128"/>
      <c r="AD26" s="128"/>
      <c r="AE26" s="128"/>
      <c r="AF26" s="128"/>
      <c r="AG26" s="128"/>
      <c r="AH26" s="128"/>
      <c r="AI26" s="128"/>
      <c r="AJ26" s="128"/>
    </row>
    <row r="27" spans="2:36" ht="17.25" customHeight="1">
      <c r="B27" s="234">
        <v>11</v>
      </c>
      <c r="C27" s="154"/>
      <c r="D27" s="155"/>
      <c r="E27" s="155"/>
      <c r="F27" s="155">
        <f t="shared" si="8"/>
        <v>0</v>
      </c>
      <c r="G27" s="156"/>
      <c r="H27" s="156"/>
      <c r="I27" s="157"/>
      <c r="J27" s="243">
        <f t="shared" si="0"/>
        <v>0</v>
      </c>
      <c r="K27" s="158"/>
      <c r="L27" s="244">
        <f t="shared" si="10"/>
        <v>0</v>
      </c>
      <c r="M27" s="141"/>
      <c r="N27" s="129"/>
      <c r="O27" s="245"/>
      <c r="P27" s="236"/>
      <c r="Q27" s="240">
        <f t="shared" si="1"/>
        <v>0</v>
      </c>
      <c r="R27" s="241">
        <f t="shared" si="9"/>
        <v>0</v>
      </c>
      <c r="S27" s="236"/>
      <c r="T27" s="132">
        <f t="shared" si="2"/>
        <v>0</v>
      </c>
      <c r="U27" s="133">
        <f t="shared" si="3"/>
        <v>0</v>
      </c>
      <c r="V27" s="133">
        <f t="shared" si="4"/>
        <v>0</v>
      </c>
      <c r="W27" s="242">
        <f t="shared" si="7"/>
        <v>0</v>
      </c>
      <c r="X27" s="236"/>
      <c r="Y27" s="267"/>
      <c r="Z27" s="236"/>
      <c r="AA27" s="240">
        <f t="shared" si="5"/>
        <v>0</v>
      </c>
      <c r="AB27" s="133">
        <f t="shared" si="6"/>
        <v>0</v>
      </c>
      <c r="AC27" s="128"/>
      <c r="AD27" s="128"/>
      <c r="AE27" s="128"/>
      <c r="AF27" s="128"/>
      <c r="AG27" s="128"/>
      <c r="AH27" s="128"/>
      <c r="AI27" s="128"/>
      <c r="AJ27" s="128"/>
    </row>
    <row r="28" spans="2:36" ht="17.25" customHeight="1">
      <c r="B28" s="234">
        <v>12</v>
      </c>
      <c r="C28" s="154"/>
      <c r="D28" s="155"/>
      <c r="E28" s="155"/>
      <c r="F28" s="155">
        <f t="shared" si="8"/>
        <v>0</v>
      </c>
      <c r="G28" s="156"/>
      <c r="H28" s="156"/>
      <c r="I28" s="157"/>
      <c r="J28" s="243">
        <f t="shared" si="0"/>
        <v>0</v>
      </c>
      <c r="K28" s="158"/>
      <c r="L28" s="244">
        <f t="shared" si="10"/>
        <v>0</v>
      </c>
      <c r="M28" s="141"/>
      <c r="N28" s="129"/>
      <c r="O28" s="245"/>
      <c r="P28" s="236"/>
      <c r="Q28" s="240">
        <f t="shared" si="1"/>
        <v>0</v>
      </c>
      <c r="R28" s="241">
        <f t="shared" si="9"/>
        <v>0</v>
      </c>
      <c r="S28" s="236"/>
      <c r="T28" s="132">
        <f t="shared" si="2"/>
        <v>0</v>
      </c>
      <c r="U28" s="133">
        <f t="shared" si="3"/>
        <v>0</v>
      </c>
      <c r="V28" s="133">
        <f t="shared" si="4"/>
        <v>0</v>
      </c>
      <c r="W28" s="242">
        <f t="shared" si="7"/>
        <v>0</v>
      </c>
      <c r="X28" s="236"/>
      <c r="Y28" s="267"/>
      <c r="Z28" s="236"/>
      <c r="AA28" s="240">
        <f t="shared" si="5"/>
        <v>0</v>
      </c>
      <c r="AB28" s="133">
        <f t="shared" si="6"/>
        <v>0</v>
      </c>
      <c r="AC28" s="128"/>
      <c r="AD28" s="128"/>
      <c r="AE28" s="128"/>
      <c r="AF28" s="128"/>
      <c r="AG28" s="128"/>
      <c r="AH28" s="128"/>
      <c r="AI28" s="128"/>
      <c r="AJ28" s="128"/>
    </row>
    <row r="29" spans="2:36" ht="17.25" customHeight="1">
      <c r="B29" s="234">
        <v>13</v>
      </c>
      <c r="C29" s="154"/>
      <c r="D29" s="155"/>
      <c r="E29" s="155"/>
      <c r="F29" s="155">
        <f t="shared" si="8"/>
        <v>0</v>
      </c>
      <c r="G29" s="156"/>
      <c r="H29" s="156"/>
      <c r="I29" s="157"/>
      <c r="J29" s="243">
        <f t="shared" si="0"/>
        <v>0</v>
      </c>
      <c r="K29" s="158"/>
      <c r="L29" s="244">
        <f t="shared" si="10"/>
        <v>0</v>
      </c>
      <c r="M29" s="141"/>
      <c r="N29" s="129"/>
      <c r="O29" s="239">
        <v>6.9444444444444447E-4</v>
      </c>
      <c r="P29" s="236">
        <f>25%*F20</f>
        <v>0</v>
      </c>
      <c r="Q29" s="240">
        <f t="shared" si="1"/>
        <v>0</v>
      </c>
      <c r="R29" s="241">
        <f t="shared" si="9"/>
        <v>0</v>
      </c>
      <c r="S29" s="236"/>
      <c r="T29" s="132">
        <f t="shared" si="2"/>
        <v>0</v>
      </c>
      <c r="U29" s="133">
        <f t="shared" si="3"/>
        <v>0</v>
      </c>
      <c r="V29" s="133">
        <f t="shared" si="4"/>
        <v>0</v>
      </c>
      <c r="W29" s="242">
        <f t="shared" si="7"/>
        <v>0</v>
      </c>
      <c r="X29" s="236"/>
      <c r="Y29" s="239">
        <v>6.9444444444444447E-4</v>
      </c>
      <c r="Z29" s="266">
        <v>0.25</v>
      </c>
      <c r="AA29" s="240">
        <f t="shared" si="5"/>
        <v>0</v>
      </c>
      <c r="AB29" s="133">
        <f t="shared" si="6"/>
        <v>0</v>
      </c>
      <c r="AC29" s="128"/>
      <c r="AD29" s="128"/>
      <c r="AE29" s="128"/>
      <c r="AF29" s="128"/>
      <c r="AG29" s="128"/>
      <c r="AH29" s="128"/>
      <c r="AI29" s="128"/>
      <c r="AJ29" s="128"/>
    </row>
    <row r="30" spans="2:36" ht="17.25" customHeight="1">
      <c r="B30" s="234">
        <v>14</v>
      </c>
      <c r="C30" s="154"/>
      <c r="D30" s="155"/>
      <c r="E30" s="155"/>
      <c r="F30" s="155">
        <f t="shared" si="8"/>
        <v>0</v>
      </c>
      <c r="G30" s="156"/>
      <c r="H30" s="156"/>
      <c r="I30" s="157"/>
      <c r="J30" s="243">
        <f t="shared" si="0"/>
        <v>0</v>
      </c>
      <c r="K30" s="158"/>
      <c r="L30" s="244">
        <f t="shared" si="10"/>
        <v>0</v>
      </c>
      <c r="M30" s="141"/>
      <c r="N30" s="129"/>
      <c r="O30" s="239">
        <v>0.25001157407407409</v>
      </c>
      <c r="P30" s="236">
        <f>F20*50%</f>
        <v>0</v>
      </c>
      <c r="Q30" s="240">
        <f t="shared" si="1"/>
        <v>0</v>
      </c>
      <c r="R30" s="241">
        <f t="shared" si="9"/>
        <v>0</v>
      </c>
      <c r="S30" s="236"/>
      <c r="T30" s="132">
        <f t="shared" si="2"/>
        <v>0</v>
      </c>
      <c r="U30" s="133">
        <f t="shared" si="3"/>
        <v>0</v>
      </c>
      <c r="V30" s="133">
        <f t="shared" si="4"/>
        <v>0</v>
      </c>
      <c r="W30" s="242">
        <f t="shared" si="7"/>
        <v>0</v>
      </c>
      <c r="X30" s="236"/>
      <c r="Y30" s="239">
        <v>0.25001157407407409</v>
      </c>
      <c r="Z30" s="266">
        <v>0.5</v>
      </c>
      <c r="AA30" s="240">
        <f t="shared" si="5"/>
        <v>0</v>
      </c>
      <c r="AB30" s="133">
        <f t="shared" si="6"/>
        <v>0</v>
      </c>
      <c r="AC30" s="128"/>
      <c r="AD30" s="128"/>
      <c r="AE30" s="128"/>
      <c r="AF30" s="128"/>
      <c r="AG30" s="128"/>
      <c r="AH30" s="128"/>
      <c r="AI30" s="128"/>
      <c r="AJ30" s="128"/>
    </row>
    <row r="31" spans="2:36" ht="17.25" customHeight="1">
      <c r="B31" s="234">
        <v>15</v>
      </c>
      <c r="C31" s="154"/>
      <c r="D31" s="155"/>
      <c r="E31" s="155"/>
      <c r="F31" s="155">
        <f t="shared" si="8"/>
        <v>0</v>
      </c>
      <c r="G31" s="156"/>
      <c r="H31" s="156"/>
      <c r="I31" s="157"/>
      <c r="J31" s="243">
        <f t="shared" si="0"/>
        <v>0</v>
      </c>
      <c r="K31" s="158"/>
      <c r="L31" s="244">
        <f t="shared" si="10"/>
        <v>0</v>
      </c>
      <c r="M31" s="141"/>
      <c r="N31" s="129"/>
      <c r="O31" s="239">
        <v>0.50001157407407404</v>
      </c>
      <c r="P31" s="236">
        <f>F20*100%</f>
        <v>0</v>
      </c>
      <c r="Q31" s="240">
        <f t="shared" si="1"/>
        <v>0</v>
      </c>
      <c r="R31" s="241">
        <f t="shared" si="9"/>
        <v>0</v>
      </c>
      <c r="S31" s="236"/>
      <c r="T31" s="132">
        <f t="shared" si="2"/>
        <v>0</v>
      </c>
      <c r="U31" s="133">
        <f t="shared" si="3"/>
        <v>0</v>
      </c>
      <c r="V31" s="133">
        <f t="shared" si="4"/>
        <v>0</v>
      </c>
      <c r="W31" s="242">
        <f t="shared" si="7"/>
        <v>0</v>
      </c>
      <c r="X31" s="236"/>
      <c r="Y31" s="239">
        <v>0.50001157407407404</v>
      </c>
      <c r="Z31" s="266">
        <v>1</v>
      </c>
      <c r="AA31" s="240">
        <f t="shared" si="5"/>
        <v>0</v>
      </c>
      <c r="AB31" s="133">
        <f t="shared" si="6"/>
        <v>0</v>
      </c>
      <c r="AC31" s="128"/>
      <c r="AD31" s="128"/>
      <c r="AE31" s="128"/>
      <c r="AF31" s="128"/>
      <c r="AG31" s="128"/>
      <c r="AH31" s="128"/>
      <c r="AI31" s="128"/>
      <c r="AJ31" s="128"/>
    </row>
    <row r="32" spans="2:36" ht="17.25" customHeight="1">
      <c r="B32" s="234">
        <v>16</v>
      </c>
      <c r="C32" s="154"/>
      <c r="D32" s="155"/>
      <c r="E32" s="155"/>
      <c r="F32" s="155">
        <f t="shared" si="8"/>
        <v>0</v>
      </c>
      <c r="G32" s="156"/>
      <c r="H32" s="156"/>
      <c r="I32" s="157"/>
      <c r="J32" s="243">
        <f t="shared" si="0"/>
        <v>0</v>
      </c>
      <c r="K32" s="158"/>
      <c r="L32" s="244">
        <f t="shared" si="10"/>
        <v>0</v>
      </c>
      <c r="M32" s="141"/>
      <c r="N32" s="129"/>
      <c r="O32" s="245"/>
      <c r="P32" s="236"/>
      <c r="Q32" s="240">
        <f t="shared" si="1"/>
        <v>0</v>
      </c>
      <c r="R32" s="241">
        <f t="shared" si="9"/>
        <v>0</v>
      </c>
      <c r="S32" s="236"/>
      <c r="T32" s="132">
        <f t="shared" si="2"/>
        <v>0</v>
      </c>
      <c r="U32" s="133">
        <f t="shared" si="3"/>
        <v>0</v>
      </c>
      <c r="V32" s="133">
        <f t="shared" si="4"/>
        <v>0</v>
      </c>
      <c r="W32" s="242">
        <f t="shared" si="7"/>
        <v>0</v>
      </c>
      <c r="X32" s="236"/>
      <c r="Y32" s="267"/>
      <c r="Z32" s="236"/>
      <c r="AA32" s="240">
        <f t="shared" si="5"/>
        <v>0</v>
      </c>
      <c r="AB32" s="133">
        <f t="shared" si="6"/>
        <v>0</v>
      </c>
      <c r="AC32" s="128"/>
      <c r="AD32" s="128"/>
      <c r="AE32" s="128"/>
      <c r="AF32" s="128"/>
      <c r="AG32" s="128"/>
      <c r="AH32" s="128"/>
      <c r="AI32" s="128"/>
      <c r="AJ32" s="128"/>
    </row>
    <row r="33" spans="2:36" ht="17.25" customHeight="1">
      <c r="B33" s="234">
        <v>17</v>
      </c>
      <c r="C33" s="154"/>
      <c r="D33" s="155"/>
      <c r="E33" s="155"/>
      <c r="F33" s="155">
        <f t="shared" si="8"/>
        <v>0</v>
      </c>
      <c r="G33" s="156"/>
      <c r="H33" s="156"/>
      <c r="I33" s="157"/>
      <c r="J33" s="243">
        <f t="shared" si="0"/>
        <v>0</v>
      </c>
      <c r="K33" s="158"/>
      <c r="L33" s="244">
        <f t="shared" si="10"/>
        <v>0</v>
      </c>
      <c r="M33" s="141"/>
      <c r="N33" s="129"/>
      <c r="O33" s="245"/>
      <c r="P33" s="236"/>
      <c r="Q33" s="240">
        <f t="shared" si="1"/>
        <v>0</v>
      </c>
      <c r="R33" s="241">
        <f t="shared" si="9"/>
        <v>0</v>
      </c>
      <c r="S33" s="236"/>
      <c r="T33" s="132">
        <f t="shared" si="2"/>
        <v>0</v>
      </c>
      <c r="U33" s="133">
        <f t="shared" si="3"/>
        <v>0</v>
      </c>
      <c r="V33" s="133">
        <f t="shared" si="4"/>
        <v>0</v>
      </c>
      <c r="W33" s="242">
        <f t="shared" si="7"/>
        <v>0</v>
      </c>
      <c r="X33" s="236"/>
      <c r="Y33" s="267"/>
      <c r="Z33" s="236"/>
      <c r="AA33" s="240">
        <f t="shared" si="5"/>
        <v>0</v>
      </c>
      <c r="AB33" s="133">
        <f t="shared" si="6"/>
        <v>0</v>
      </c>
      <c r="AC33" s="128"/>
      <c r="AD33" s="128"/>
      <c r="AE33" s="128"/>
      <c r="AF33" s="128"/>
      <c r="AG33" s="128"/>
      <c r="AH33" s="128"/>
      <c r="AI33" s="128"/>
      <c r="AJ33" s="128"/>
    </row>
    <row r="34" spans="2:36" ht="17.25" customHeight="1">
      <c r="B34" s="234">
        <v>18</v>
      </c>
      <c r="C34" s="154"/>
      <c r="D34" s="155"/>
      <c r="E34" s="155"/>
      <c r="F34" s="155">
        <f t="shared" si="8"/>
        <v>0</v>
      </c>
      <c r="G34" s="156"/>
      <c r="H34" s="156"/>
      <c r="I34" s="157"/>
      <c r="J34" s="243">
        <f t="shared" si="0"/>
        <v>0</v>
      </c>
      <c r="K34" s="158"/>
      <c r="L34" s="244">
        <f t="shared" si="10"/>
        <v>0</v>
      </c>
      <c r="M34" s="141"/>
      <c r="N34" s="129"/>
      <c r="O34" s="245"/>
      <c r="P34" s="236"/>
      <c r="Q34" s="240">
        <f t="shared" si="1"/>
        <v>0</v>
      </c>
      <c r="R34" s="241">
        <f t="shared" si="9"/>
        <v>0</v>
      </c>
      <c r="S34" s="236"/>
      <c r="T34" s="132">
        <f t="shared" si="2"/>
        <v>0</v>
      </c>
      <c r="U34" s="133">
        <f t="shared" si="3"/>
        <v>0</v>
      </c>
      <c r="V34" s="133">
        <f t="shared" si="4"/>
        <v>0</v>
      </c>
      <c r="W34" s="242">
        <f t="shared" si="7"/>
        <v>0</v>
      </c>
      <c r="X34" s="236"/>
      <c r="Y34" s="267"/>
      <c r="Z34" s="236"/>
      <c r="AA34" s="240">
        <f t="shared" si="5"/>
        <v>0</v>
      </c>
      <c r="AB34" s="133">
        <f t="shared" si="6"/>
        <v>0</v>
      </c>
      <c r="AC34" s="128"/>
      <c r="AD34" s="128"/>
      <c r="AE34" s="128"/>
      <c r="AF34" s="128"/>
      <c r="AG34" s="128"/>
      <c r="AH34" s="128"/>
      <c r="AI34" s="128"/>
      <c r="AJ34" s="128"/>
    </row>
    <row r="35" spans="2:36" ht="17.25" customHeight="1">
      <c r="B35" s="234">
        <v>19</v>
      </c>
      <c r="C35" s="154"/>
      <c r="D35" s="155"/>
      <c r="E35" s="155"/>
      <c r="F35" s="155">
        <f t="shared" si="8"/>
        <v>0</v>
      </c>
      <c r="G35" s="156"/>
      <c r="H35" s="156"/>
      <c r="I35" s="157"/>
      <c r="J35" s="243">
        <f t="shared" si="0"/>
        <v>0</v>
      </c>
      <c r="K35" s="158"/>
      <c r="L35" s="244">
        <f t="shared" si="10"/>
        <v>0</v>
      </c>
      <c r="M35" s="141"/>
      <c r="N35" s="129"/>
      <c r="O35" s="245"/>
      <c r="P35" s="236"/>
      <c r="Q35" s="240">
        <f t="shared" si="1"/>
        <v>0</v>
      </c>
      <c r="R35" s="241">
        <f t="shared" si="9"/>
        <v>0</v>
      </c>
      <c r="S35" s="236"/>
      <c r="T35" s="132">
        <f t="shared" si="2"/>
        <v>0</v>
      </c>
      <c r="U35" s="133">
        <f t="shared" si="3"/>
        <v>0</v>
      </c>
      <c r="V35" s="133">
        <f t="shared" si="4"/>
        <v>0</v>
      </c>
      <c r="W35" s="242">
        <f t="shared" si="7"/>
        <v>0</v>
      </c>
      <c r="X35" s="236"/>
      <c r="Y35" s="267"/>
      <c r="Z35" s="236"/>
      <c r="AA35" s="240">
        <f t="shared" si="5"/>
        <v>0</v>
      </c>
      <c r="AB35" s="133">
        <f t="shared" si="6"/>
        <v>0</v>
      </c>
      <c r="AC35" s="128"/>
      <c r="AD35" s="128"/>
      <c r="AE35" s="128"/>
      <c r="AF35" s="128"/>
      <c r="AG35" s="128"/>
      <c r="AH35" s="128"/>
      <c r="AI35" s="128"/>
      <c r="AJ35" s="128"/>
    </row>
    <row r="36" spans="2:36" ht="17.25" customHeight="1">
      <c r="B36" s="234">
        <v>20</v>
      </c>
      <c r="C36" s="154"/>
      <c r="D36" s="155"/>
      <c r="E36" s="155"/>
      <c r="F36" s="155">
        <f t="shared" si="8"/>
        <v>0</v>
      </c>
      <c r="G36" s="156"/>
      <c r="H36" s="156"/>
      <c r="I36" s="157"/>
      <c r="J36" s="243">
        <f t="shared" si="0"/>
        <v>0</v>
      </c>
      <c r="K36" s="158"/>
      <c r="L36" s="244">
        <f t="shared" si="10"/>
        <v>0</v>
      </c>
      <c r="M36" s="141"/>
      <c r="N36" s="129"/>
      <c r="O36" s="245"/>
      <c r="P36" s="236"/>
      <c r="Q36" s="240">
        <f t="shared" si="1"/>
        <v>0</v>
      </c>
      <c r="R36" s="241">
        <f t="shared" si="9"/>
        <v>0</v>
      </c>
      <c r="S36" s="236"/>
      <c r="T36" s="132">
        <f t="shared" si="2"/>
        <v>0</v>
      </c>
      <c r="U36" s="133">
        <f t="shared" si="3"/>
        <v>0</v>
      </c>
      <c r="V36" s="133">
        <f t="shared" si="4"/>
        <v>0</v>
      </c>
      <c r="W36" s="242">
        <f t="shared" si="7"/>
        <v>0</v>
      </c>
      <c r="X36" s="236"/>
      <c r="Y36" s="267"/>
      <c r="Z36" s="236"/>
      <c r="AA36" s="240">
        <f t="shared" si="5"/>
        <v>0</v>
      </c>
      <c r="AB36" s="133">
        <f t="shared" si="6"/>
        <v>0</v>
      </c>
      <c r="AC36" s="128"/>
      <c r="AD36" s="128"/>
      <c r="AE36" s="128"/>
      <c r="AF36" s="128"/>
      <c r="AG36" s="128"/>
      <c r="AH36" s="128"/>
      <c r="AI36" s="128"/>
      <c r="AJ36" s="128"/>
    </row>
    <row r="37" spans="2:36" ht="17.25" customHeight="1">
      <c r="B37" s="234">
        <v>21</v>
      </c>
      <c r="C37" s="154"/>
      <c r="D37" s="155"/>
      <c r="E37" s="155"/>
      <c r="F37" s="155">
        <f t="shared" si="8"/>
        <v>0</v>
      </c>
      <c r="G37" s="156"/>
      <c r="H37" s="156"/>
      <c r="I37" s="157"/>
      <c r="J37" s="243">
        <f t="shared" si="0"/>
        <v>0</v>
      </c>
      <c r="K37" s="158"/>
      <c r="L37" s="244">
        <f t="shared" si="10"/>
        <v>0</v>
      </c>
      <c r="M37" s="141"/>
      <c r="N37" s="129"/>
      <c r="O37" s="245"/>
      <c r="P37" s="236"/>
      <c r="Q37" s="240">
        <f t="shared" si="1"/>
        <v>0</v>
      </c>
      <c r="R37" s="241">
        <f t="shared" si="9"/>
        <v>0</v>
      </c>
      <c r="S37" s="236"/>
      <c r="T37" s="132">
        <f t="shared" si="2"/>
        <v>0</v>
      </c>
      <c r="U37" s="133">
        <f t="shared" si="3"/>
        <v>0</v>
      </c>
      <c r="V37" s="133">
        <f t="shared" si="4"/>
        <v>0</v>
      </c>
      <c r="W37" s="242">
        <f t="shared" si="7"/>
        <v>0</v>
      </c>
      <c r="X37" s="236"/>
      <c r="Y37" s="267"/>
      <c r="Z37" s="236"/>
      <c r="AA37" s="240">
        <f t="shared" si="5"/>
        <v>0</v>
      </c>
      <c r="AB37" s="133">
        <f t="shared" si="6"/>
        <v>0</v>
      </c>
      <c r="AC37" s="128"/>
      <c r="AD37" s="128"/>
      <c r="AE37" s="128"/>
      <c r="AF37" s="128"/>
      <c r="AG37" s="128"/>
      <c r="AH37" s="128"/>
      <c r="AI37" s="128"/>
      <c r="AJ37" s="128"/>
    </row>
    <row r="38" spans="2:36" ht="17.25" customHeight="1">
      <c r="B38" s="234">
        <v>22</v>
      </c>
      <c r="C38" s="154"/>
      <c r="D38" s="155"/>
      <c r="E38" s="155"/>
      <c r="F38" s="155">
        <f t="shared" si="8"/>
        <v>0</v>
      </c>
      <c r="G38" s="156"/>
      <c r="H38" s="156"/>
      <c r="I38" s="157"/>
      <c r="J38" s="243">
        <f t="shared" si="0"/>
        <v>0</v>
      </c>
      <c r="K38" s="158"/>
      <c r="L38" s="244">
        <f t="shared" si="10"/>
        <v>0</v>
      </c>
      <c r="M38" s="141"/>
      <c r="N38" s="129"/>
      <c r="O38" s="245"/>
      <c r="P38" s="236"/>
      <c r="Q38" s="240">
        <f t="shared" si="1"/>
        <v>0</v>
      </c>
      <c r="R38" s="241">
        <f t="shared" si="9"/>
        <v>0</v>
      </c>
      <c r="S38" s="236"/>
      <c r="T38" s="132">
        <f t="shared" si="2"/>
        <v>0</v>
      </c>
      <c r="U38" s="133">
        <f t="shared" si="3"/>
        <v>0</v>
      </c>
      <c r="V38" s="133">
        <f t="shared" si="4"/>
        <v>0</v>
      </c>
      <c r="W38" s="242">
        <f t="shared" si="7"/>
        <v>0</v>
      </c>
      <c r="X38" s="236"/>
      <c r="Y38" s="267"/>
      <c r="Z38" s="236"/>
      <c r="AA38" s="240">
        <f t="shared" si="5"/>
        <v>0</v>
      </c>
      <c r="AB38" s="133">
        <f t="shared" si="6"/>
        <v>0</v>
      </c>
      <c r="AC38" s="128"/>
      <c r="AD38" s="128"/>
      <c r="AE38" s="128"/>
      <c r="AF38" s="128"/>
      <c r="AG38" s="128"/>
      <c r="AH38" s="128"/>
      <c r="AI38" s="128"/>
      <c r="AJ38" s="128"/>
    </row>
    <row r="39" spans="2:36" ht="17.25" customHeight="1">
      <c r="B39" s="234">
        <v>23</v>
      </c>
      <c r="C39" s="154"/>
      <c r="D39" s="155"/>
      <c r="E39" s="155"/>
      <c r="F39" s="155">
        <f t="shared" si="8"/>
        <v>0</v>
      </c>
      <c r="G39" s="156"/>
      <c r="H39" s="156"/>
      <c r="I39" s="157"/>
      <c r="J39" s="243">
        <f t="shared" si="0"/>
        <v>0</v>
      </c>
      <c r="K39" s="158"/>
      <c r="L39" s="244">
        <f t="shared" si="10"/>
        <v>0</v>
      </c>
      <c r="M39" s="141"/>
      <c r="N39" s="129"/>
      <c r="O39" s="245"/>
      <c r="P39" s="236"/>
      <c r="Q39" s="240">
        <f t="shared" si="1"/>
        <v>0</v>
      </c>
      <c r="R39" s="241">
        <f t="shared" si="9"/>
        <v>0</v>
      </c>
      <c r="S39" s="236"/>
      <c r="T39" s="132">
        <f t="shared" si="2"/>
        <v>0</v>
      </c>
      <c r="U39" s="133">
        <f t="shared" si="3"/>
        <v>0</v>
      </c>
      <c r="V39" s="133">
        <f t="shared" si="4"/>
        <v>0</v>
      </c>
      <c r="W39" s="242">
        <f t="shared" si="7"/>
        <v>0</v>
      </c>
      <c r="X39" s="236"/>
      <c r="Y39" s="267"/>
      <c r="Z39" s="236"/>
      <c r="AA39" s="240">
        <f t="shared" si="5"/>
        <v>0</v>
      </c>
      <c r="AB39" s="133">
        <f t="shared" si="6"/>
        <v>0</v>
      </c>
      <c r="AC39" s="128"/>
      <c r="AD39" s="128"/>
      <c r="AE39" s="128"/>
      <c r="AF39" s="128"/>
      <c r="AG39" s="128"/>
      <c r="AH39" s="128"/>
      <c r="AI39" s="128"/>
      <c r="AJ39" s="128"/>
    </row>
    <row r="40" spans="2:36" ht="17.25" customHeight="1">
      <c r="B40" s="234">
        <v>24</v>
      </c>
      <c r="C40" s="154"/>
      <c r="D40" s="155"/>
      <c r="E40" s="155"/>
      <c r="F40" s="155">
        <f t="shared" si="8"/>
        <v>0</v>
      </c>
      <c r="G40" s="156"/>
      <c r="H40" s="156"/>
      <c r="I40" s="157"/>
      <c r="J40" s="243">
        <f t="shared" si="0"/>
        <v>0</v>
      </c>
      <c r="K40" s="158"/>
      <c r="L40" s="244">
        <f t="shared" si="10"/>
        <v>0</v>
      </c>
      <c r="M40" s="141"/>
      <c r="N40" s="129"/>
      <c r="O40" s="245"/>
      <c r="P40" s="236"/>
      <c r="Q40" s="240">
        <f t="shared" si="1"/>
        <v>0</v>
      </c>
      <c r="R40" s="241">
        <f t="shared" si="9"/>
        <v>0</v>
      </c>
      <c r="S40" s="236"/>
      <c r="T40" s="132">
        <f t="shared" si="2"/>
        <v>0</v>
      </c>
      <c r="U40" s="133">
        <f t="shared" si="3"/>
        <v>0</v>
      </c>
      <c r="V40" s="133">
        <f t="shared" si="4"/>
        <v>0</v>
      </c>
      <c r="W40" s="242">
        <f t="shared" si="7"/>
        <v>0</v>
      </c>
      <c r="X40" s="236"/>
      <c r="Y40" s="267"/>
      <c r="Z40" s="236"/>
      <c r="AA40" s="240">
        <f t="shared" si="5"/>
        <v>0</v>
      </c>
      <c r="AB40" s="133">
        <f t="shared" si="6"/>
        <v>0</v>
      </c>
      <c r="AC40" s="128"/>
      <c r="AD40" s="128"/>
      <c r="AE40" s="128"/>
      <c r="AF40" s="128"/>
      <c r="AG40" s="128"/>
      <c r="AH40" s="128"/>
      <c r="AI40" s="128"/>
      <c r="AJ40" s="128"/>
    </row>
    <row r="41" spans="2:36" ht="17.25" customHeight="1">
      <c r="B41" s="234">
        <v>25</v>
      </c>
      <c r="C41" s="154"/>
      <c r="D41" s="155"/>
      <c r="E41" s="155"/>
      <c r="F41" s="155">
        <f t="shared" si="8"/>
        <v>0</v>
      </c>
      <c r="G41" s="156"/>
      <c r="H41" s="156"/>
      <c r="I41" s="157"/>
      <c r="J41" s="243">
        <f t="shared" si="0"/>
        <v>0</v>
      </c>
      <c r="K41" s="158"/>
      <c r="L41" s="244">
        <f t="shared" si="10"/>
        <v>0</v>
      </c>
      <c r="M41" s="141"/>
      <c r="N41" s="129"/>
      <c r="O41" s="245"/>
      <c r="P41" s="236"/>
      <c r="Q41" s="240">
        <f t="shared" si="1"/>
        <v>0</v>
      </c>
      <c r="R41" s="241">
        <f t="shared" si="9"/>
        <v>0</v>
      </c>
      <c r="S41" s="236"/>
      <c r="T41" s="132">
        <f t="shared" si="2"/>
        <v>0</v>
      </c>
      <c r="U41" s="133">
        <f t="shared" si="3"/>
        <v>0</v>
      </c>
      <c r="V41" s="133">
        <f t="shared" si="4"/>
        <v>0</v>
      </c>
      <c r="W41" s="242">
        <f t="shared" si="7"/>
        <v>0</v>
      </c>
      <c r="X41" s="236"/>
      <c r="Y41" s="267"/>
      <c r="Z41" s="236"/>
      <c r="AA41" s="240">
        <f t="shared" si="5"/>
        <v>0</v>
      </c>
      <c r="AB41" s="133">
        <f t="shared" si="6"/>
        <v>0</v>
      </c>
      <c r="AC41" s="128"/>
      <c r="AD41" s="128"/>
      <c r="AE41" s="128"/>
      <c r="AF41" s="128"/>
      <c r="AG41" s="128"/>
      <c r="AH41" s="128"/>
      <c r="AI41" s="128"/>
      <c r="AJ41" s="128"/>
    </row>
    <row r="42" spans="2:36" ht="17.25" customHeight="1">
      <c r="B42" s="234">
        <v>26</v>
      </c>
      <c r="C42" s="154"/>
      <c r="D42" s="155"/>
      <c r="E42" s="155"/>
      <c r="F42" s="155">
        <f t="shared" si="8"/>
        <v>0</v>
      </c>
      <c r="G42" s="156"/>
      <c r="H42" s="156"/>
      <c r="I42" s="157"/>
      <c r="J42" s="243">
        <f t="shared" si="0"/>
        <v>0</v>
      </c>
      <c r="K42" s="158"/>
      <c r="L42" s="244">
        <f t="shared" si="10"/>
        <v>0</v>
      </c>
      <c r="M42" s="141"/>
      <c r="N42" s="129"/>
      <c r="O42" s="245"/>
      <c r="P42" s="236"/>
      <c r="Q42" s="240">
        <f t="shared" si="1"/>
        <v>0</v>
      </c>
      <c r="R42" s="241">
        <f t="shared" si="9"/>
        <v>0</v>
      </c>
      <c r="S42" s="236"/>
      <c r="T42" s="132">
        <f t="shared" si="2"/>
        <v>0</v>
      </c>
      <c r="U42" s="133">
        <f t="shared" si="3"/>
        <v>0</v>
      </c>
      <c r="V42" s="133">
        <f t="shared" si="4"/>
        <v>0</v>
      </c>
      <c r="W42" s="242">
        <f t="shared" si="7"/>
        <v>0</v>
      </c>
      <c r="X42" s="236"/>
      <c r="Y42" s="267"/>
      <c r="Z42" s="236"/>
      <c r="AA42" s="240">
        <f t="shared" si="5"/>
        <v>0</v>
      </c>
      <c r="AB42" s="133">
        <f t="shared" si="6"/>
        <v>0</v>
      </c>
      <c r="AC42" s="128"/>
      <c r="AD42" s="128"/>
      <c r="AE42" s="128"/>
      <c r="AF42" s="128"/>
      <c r="AG42" s="128"/>
      <c r="AH42" s="128"/>
      <c r="AI42" s="128"/>
      <c r="AJ42" s="128"/>
    </row>
    <row r="43" spans="2:36" ht="17.25" customHeight="1">
      <c r="B43" s="234">
        <v>27</v>
      </c>
      <c r="C43" s="154"/>
      <c r="D43" s="155"/>
      <c r="E43" s="155"/>
      <c r="F43" s="155">
        <f t="shared" si="8"/>
        <v>0</v>
      </c>
      <c r="G43" s="156"/>
      <c r="H43" s="156"/>
      <c r="I43" s="157"/>
      <c r="J43" s="243">
        <f t="shared" si="0"/>
        <v>0</v>
      </c>
      <c r="K43" s="158"/>
      <c r="L43" s="244">
        <f t="shared" si="10"/>
        <v>0</v>
      </c>
      <c r="M43" s="141"/>
      <c r="N43" s="129"/>
      <c r="O43" s="245"/>
      <c r="P43" s="236"/>
      <c r="Q43" s="240">
        <f t="shared" si="1"/>
        <v>0</v>
      </c>
      <c r="R43" s="241">
        <f t="shared" si="9"/>
        <v>0</v>
      </c>
      <c r="S43" s="236"/>
      <c r="T43" s="132">
        <f t="shared" si="2"/>
        <v>0</v>
      </c>
      <c r="U43" s="133">
        <f t="shared" si="3"/>
        <v>0</v>
      </c>
      <c r="V43" s="133">
        <f t="shared" si="4"/>
        <v>0</v>
      </c>
      <c r="W43" s="242">
        <f t="shared" si="7"/>
        <v>0</v>
      </c>
      <c r="X43" s="236"/>
      <c r="Y43" s="267"/>
      <c r="Z43" s="236"/>
      <c r="AA43" s="240">
        <f t="shared" si="5"/>
        <v>0</v>
      </c>
      <c r="AB43" s="133">
        <f t="shared" si="6"/>
        <v>0</v>
      </c>
      <c r="AC43" s="128"/>
      <c r="AD43" s="128"/>
      <c r="AE43" s="128"/>
      <c r="AF43" s="128"/>
      <c r="AG43" s="128"/>
      <c r="AH43" s="128"/>
      <c r="AI43" s="128"/>
      <c r="AJ43" s="128"/>
    </row>
    <row r="44" spans="2:36" ht="17.25" customHeight="1">
      <c r="B44" s="234">
        <v>28</v>
      </c>
      <c r="C44" s="154"/>
      <c r="D44" s="155"/>
      <c r="E44" s="155"/>
      <c r="F44" s="155">
        <f t="shared" si="8"/>
        <v>0</v>
      </c>
      <c r="G44" s="156"/>
      <c r="H44" s="156"/>
      <c r="I44" s="157"/>
      <c r="J44" s="243">
        <f t="shared" si="0"/>
        <v>0</v>
      </c>
      <c r="K44" s="158"/>
      <c r="L44" s="244">
        <f t="shared" si="10"/>
        <v>0</v>
      </c>
      <c r="M44" s="141"/>
      <c r="N44" s="129"/>
      <c r="O44" s="245"/>
      <c r="P44" s="236"/>
      <c r="Q44" s="240">
        <f t="shared" si="1"/>
        <v>0</v>
      </c>
      <c r="R44" s="241">
        <f t="shared" si="9"/>
        <v>0</v>
      </c>
      <c r="S44" s="236"/>
      <c r="T44" s="132">
        <f t="shared" si="2"/>
        <v>0</v>
      </c>
      <c r="U44" s="133">
        <f t="shared" si="3"/>
        <v>0</v>
      </c>
      <c r="V44" s="133">
        <f t="shared" si="4"/>
        <v>0</v>
      </c>
      <c r="W44" s="242">
        <f t="shared" si="7"/>
        <v>0</v>
      </c>
      <c r="X44" s="236"/>
      <c r="Y44" s="267"/>
      <c r="Z44" s="236"/>
      <c r="AA44" s="240">
        <f t="shared" si="5"/>
        <v>0</v>
      </c>
      <c r="AB44" s="133">
        <f t="shared" si="6"/>
        <v>0</v>
      </c>
      <c r="AC44" s="128"/>
      <c r="AD44" s="128"/>
      <c r="AE44" s="128"/>
      <c r="AF44" s="128"/>
      <c r="AG44" s="128"/>
      <c r="AH44" s="128"/>
      <c r="AI44" s="128"/>
      <c r="AJ44" s="128"/>
    </row>
    <row r="45" spans="2:36" ht="17.25" customHeight="1">
      <c r="B45" s="234">
        <v>29</v>
      </c>
      <c r="C45" s="154"/>
      <c r="D45" s="155"/>
      <c r="E45" s="155"/>
      <c r="F45" s="155">
        <f t="shared" si="8"/>
        <v>0</v>
      </c>
      <c r="G45" s="156"/>
      <c r="H45" s="156"/>
      <c r="I45" s="157"/>
      <c r="J45" s="243">
        <f t="shared" si="0"/>
        <v>0</v>
      </c>
      <c r="K45" s="158"/>
      <c r="L45" s="244">
        <f t="shared" si="10"/>
        <v>0</v>
      </c>
      <c r="M45" s="141"/>
      <c r="N45" s="129"/>
      <c r="O45" s="245"/>
      <c r="P45" s="236"/>
      <c r="Q45" s="240">
        <f t="shared" si="1"/>
        <v>0</v>
      </c>
      <c r="R45" s="241">
        <f t="shared" si="9"/>
        <v>0</v>
      </c>
      <c r="S45" s="236"/>
      <c r="T45" s="132">
        <f t="shared" si="2"/>
        <v>0</v>
      </c>
      <c r="U45" s="133">
        <f t="shared" si="3"/>
        <v>0</v>
      </c>
      <c r="V45" s="133">
        <f t="shared" si="4"/>
        <v>0</v>
      </c>
      <c r="W45" s="242">
        <f t="shared" si="7"/>
        <v>0</v>
      </c>
      <c r="X45" s="236"/>
      <c r="Y45" s="267"/>
      <c r="Z45" s="236"/>
      <c r="AA45" s="240">
        <f t="shared" si="5"/>
        <v>0</v>
      </c>
      <c r="AB45" s="133">
        <f t="shared" si="6"/>
        <v>0</v>
      </c>
      <c r="AC45" s="128"/>
      <c r="AD45" s="128"/>
      <c r="AE45" s="128"/>
      <c r="AF45" s="128"/>
      <c r="AG45" s="128"/>
      <c r="AH45" s="128"/>
      <c r="AI45" s="128"/>
      <c r="AJ45" s="128"/>
    </row>
    <row r="46" spans="2:36" ht="17.25" customHeight="1">
      <c r="B46" s="234">
        <v>30</v>
      </c>
      <c r="C46" s="154"/>
      <c r="D46" s="155"/>
      <c r="E46" s="155"/>
      <c r="F46" s="155">
        <f t="shared" si="8"/>
        <v>0</v>
      </c>
      <c r="G46" s="156"/>
      <c r="H46" s="156"/>
      <c r="I46" s="157"/>
      <c r="J46" s="243">
        <f t="shared" si="0"/>
        <v>0</v>
      </c>
      <c r="K46" s="158"/>
      <c r="L46" s="244">
        <f t="shared" si="10"/>
        <v>0</v>
      </c>
      <c r="M46" s="141"/>
      <c r="N46" s="129"/>
      <c r="O46" s="245"/>
      <c r="P46" s="236"/>
      <c r="Q46" s="240">
        <f t="shared" si="1"/>
        <v>0</v>
      </c>
      <c r="R46" s="241">
        <f t="shared" si="9"/>
        <v>0</v>
      </c>
      <c r="S46" s="236"/>
      <c r="T46" s="132">
        <f t="shared" si="2"/>
        <v>0</v>
      </c>
      <c r="U46" s="133">
        <f t="shared" si="3"/>
        <v>0</v>
      </c>
      <c r="V46" s="133">
        <f t="shared" si="4"/>
        <v>0</v>
      </c>
      <c r="W46" s="242">
        <f t="shared" si="7"/>
        <v>0</v>
      </c>
      <c r="X46" s="236"/>
      <c r="Y46" s="267"/>
      <c r="Z46" s="236"/>
      <c r="AA46" s="240">
        <f t="shared" si="5"/>
        <v>0</v>
      </c>
      <c r="AB46" s="133">
        <f t="shared" si="6"/>
        <v>0</v>
      </c>
      <c r="AC46" s="128"/>
      <c r="AD46" s="128"/>
      <c r="AE46" s="128"/>
      <c r="AF46" s="128"/>
      <c r="AG46" s="128"/>
      <c r="AH46" s="128"/>
      <c r="AI46" s="128"/>
      <c r="AJ46" s="128"/>
    </row>
    <row r="47" spans="2:36" ht="17.25" customHeight="1">
      <c r="B47" s="234">
        <v>31</v>
      </c>
      <c r="C47" s="154"/>
      <c r="D47" s="155"/>
      <c r="E47" s="155"/>
      <c r="F47" s="155">
        <f t="shared" si="8"/>
        <v>0</v>
      </c>
      <c r="G47" s="156"/>
      <c r="H47" s="156"/>
      <c r="I47" s="157"/>
      <c r="J47" s="243">
        <f t="shared" si="0"/>
        <v>0</v>
      </c>
      <c r="K47" s="158"/>
      <c r="L47" s="244">
        <f t="shared" si="10"/>
        <v>0</v>
      </c>
      <c r="M47" s="141"/>
      <c r="N47" s="129"/>
      <c r="O47" s="245"/>
      <c r="P47" s="236"/>
      <c r="Q47" s="240">
        <f t="shared" si="1"/>
        <v>0</v>
      </c>
      <c r="R47" s="241">
        <f t="shared" si="9"/>
        <v>0</v>
      </c>
      <c r="S47" s="236"/>
      <c r="T47" s="132">
        <f t="shared" si="2"/>
        <v>0</v>
      </c>
      <c r="U47" s="133">
        <f t="shared" si="3"/>
        <v>0</v>
      </c>
      <c r="V47" s="133">
        <f t="shared" si="4"/>
        <v>0</v>
      </c>
      <c r="W47" s="242">
        <f t="shared" si="7"/>
        <v>0</v>
      </c>
      <c r="X47" s="236"/>
      <c r="Y47" s="267"/>
      <c r="Z47" s="236"/>
      <c r="AA47" s="240">
        <f t="shared" si="5"/>
        <v>0</v>
      </c>
      <c r="AB47" s="133">
        <f t="shared" si="6"/>
        <v>0</v>
      </c>
      <c r="AC47" s="128"/>
      <c r="AD47" s="128"/>
      <c r="AE47" s="128"/>
      <c r="AF47" s="128"/>
      <c r="AG47" s="128"/>
      <c r="AH47" s="128"/>
      <c r="AI47" s="128"/>
      <c r="AJ47" s="128"/>
    </row>
    <row r="48" spans="2:36" ht="17.25" customHeight="1">
      <c r="B48" s="234">
        <v>32</v>
      </c>
      <c r="C48" s="154"/>
      <c r="D48" s="155"/>
      <c r="E48" s="155"/>
      <c r="F48" s="155">
        <f t="shared" si="8"/>
        <v>0</v>
      </c>
      <c r="G48" s="156"/>
      <c r="H48" s="156"/>
      <c r="I48" s="157"/>
      <c r="J48" s="243">
        <f t="shared" si="0"/>
        <v>0</v>
      </c>
      <c r="K48" s="158"/>
      <c r="L48" s="244">
        <f t="shared" si="10"/>
        <v>0</v>
      </c>
      <c r="M48" s="141"/>
      <c r="N48" s="129"/>
      <c r="O48" s="245"/>
      <c r="P48" s="236"/>
      <c r="Q48" s="240">
        <f t="shared" si="1"/>
        <v>0</v>
      </c>
      <c r="R48" s="241">
        <f t="shared" si="9"/>
        <v>0</v>
      </c>
      <c r="S48" s="236"/>
      <c r="T48" s="132">
        <f t="shared" si="2"/>
        <v>0</v>
      </c>
      <c r="U48" s="133">
        <f t="shared" si="3"/>
        <v>0</v>
      </c>
      <c r="V48" s="133">
        <f t="shared" si="4"/>
        <v>0</v>
      </c>
      <c r="W48" s="242">
        <f t="shared" si="7"/>
        <v>0</v>
      </c>
      <c r="X48" s="236"/>
      <c r="Y48" s="267"/>
      <c r="Z48" s="236"/>
      <c r="AA48" s="240">
        <f t="shared" si="5"/>
        <v>0</v>
      </c>
      <c r="AB48" s="133">
        <f t="shared" si="6"/>
        <v>0</v>
      </c>
      <c r="AC48" s="128"/>
      <c r="AD48" s="128"/>
      <c r="AE48" s="128"/>
      <c r="AF48" s="128"/>
      <c r="AG48" s="128"/>
      <c r="AH48" s="128"/>
      <c r="AI48" s="128"/>
      <c r="AJ48" s="128"/>
    </row>
    <row r="49" spans="2:36" ht="17.25" customHeight="1">
      <c r="B49" s="234">
        <v>33</v>
      </c>
      <c r="C49" s="154"/>
      <c r="D49" s="155"/>
      <c r="E49" s="155"/>
      <c r="F49" s="155">
        <f t="shared" si="8"/>
        <v>0</v>
      </c>
      <c r="G49" s="156"/>
      <c r="H49" s="156"/>
      <c r="I49" s="157"/>
      <c r="J49" s="243">
        <f t="shared" si="0"/>
        <v>0</v>
      </c>
      <c r="K49" s="158"/>
      <c r="L49" s="244">
        <f t="shared" si="10"/>
        <v>0</v>
      </c>
      <c r="M49" s="141"/>
      <c r="N49" s="129"/>
      <c r="O49" s="245"/>
      <c r="P49" s="236"/>
      <c r="Q49" s="240">
        <f t="shared" si="1"/>
        <v>0</v>
      </c>
      <c r="R49" s="241">
        <f t="shared" si="9"/>
        <v>0</v>
      </c>
      <c r="S49" s="236"/>
      <c r="T49" s="132">
        <f t="shared" si="2"/>
        <v>0</v>
      </c>
      <c r="U49" s="133">
        <f t="shared" si="3"/>
        <v>0</v>
      </c>
      <c r="V49" s="133">
        <f t="shared" si="4"/>
        <v>0</v>
      </c>
      <c r="W49" s="242">
        <f t="shared" si="7"/>
        <v>0</v>
      </c>
      <c r="X49" s="236"/>
      <c r="Y49" s="267"/>
      <c r="Z49" s="236"/>
      <c r="AA49" s="240">
        <f t="shared" si="5"/>
        <v>0</v>
      </c>
      <c r="AB49" s="133">
        <f t="shared" si="6"/>
        <v>0</v>
      </c>
      <c r="AC49" s="128"/>
      <c r="AD49" s="128"/>
      <c r="AE49" s="128"/>
      <c r="AF49" s="128"/>
      <c r="AG49" s="128"/>
      <c r="AH49" s="128"/>
      <c r="AI49" s="128"/>
      <c r="AJ49" s="128"/>
    </row>
    <row r="50" spans="2:36" ht="17.25" customHeight="1" thickBot="1">
      <c r="B50" s="235">
        <v>34</v>
      </c>
      <c r="C50" s="159"/>
      <c r="D50" s="160"/>
      <c r="E50" s="160"/>
      <c r="F50" s="155">
        <f t="shared" si="8"/>
        <v>0</v>
      </c>
      <c r="G50" s="161"/>
      <c r="H50" s="161"/>
      <c r="I50" s="162"/>
      <c r="J50" s="246">
        <f t="shared" si="0"/>
        <v>0</v>
      </c>
      <c r="K50" s="163"/>
      <c r="L50" s="247">
        <f t="shared" si="10"/>
        <v>0</v>
      </c>
      <c r="M50" s="141"/>
      <c r="N50" s="129"/>
      <c r="O50" s="248"/>
      <c r="P50" s="249"/>
      <c r="Q50" s="240">
        <f t="shared" si="1"/>
        <v>0</v>
      </c>
      <c r="R50" s="241">
        <f t="shared" si="9"/>
        <v>0</v>
      </c>
      <c r="S50" s="236"/>
      <c r="T50" s="132">
        <f t="shared" si="2"/>
        <v>0</v>
      </c>
      <c r="U50" s="133">
        <f t="shared" si="3"/>
        <v>0</v>
      </c>
      <c r="V50" s="133">
        <f t="shared" si="4"/>
        <v>0</v>
      </c>
      <c r="W50" s="242">
        <f t="shared" si="7"/>
        <v>0</v>
      </c>
      <c r="X50" s="236"/>
      <c r="Y50" s="268"/>
      <c r="Z50" s="249"/>
      <c r="AA50" s="240">
        <f t="shared" si="5"/>
        <v>0</v>
      </c>
      <c r="AB50" s="133">
        <f t="shared" si="6"/>
        <v>0</v>
      </c>
      <c r="AC50" s="128"/>
      <c r="AD50" s="128"/>
      <c r="AE50" s="128"/>
      <c r="AF50" s="128"/>
      <c r="AG50" s="128"/>
      <c r="AH50" s="128"/>
      <c r="AI50" s="128"/>
      <c r="AJ50" s="128"/>
    </row>
    <row r="51" spans="2:36" ht="17.25" customHeight="1" thickBot="1">
      <c r="B51" s="407" t="s">
        <v>77</v>
      </c>
      <c r="C51" s="408"/>
      <c r="D51" s="408"/>
      <c r="E51" s="408"/>
      <c r="F51" s="408"/>
      <c r="G51" s="408"/>
      <c r="H51" s="408"/>
      <c r="I51" s="408"/>
      <c r="J51" s="409"/>
      <c r="K51" s="230" t="str">
        <f>F7</f>
        <v>EUR</v>
      </c>
      <c r="L51" s="250">
        <f>SUM(L17:L50)</f>
        <v>0</v>
      </c>
      <c r="M51" s="141"/>
      <c r="N51" s="134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28"/>
      <c r="AD51" s="128"/>
      <c r="AE51" s="128"/>
      <c r="AF51" s="128"/>
      <c r="AG51" s="128"/>
      <c r="AH51" s="128"/>
      <c r="AI51" s="128"/>
      <c r="AJ51" s="128"/>
    </row>
    <row r="52" spans="2:36" ht="17.25" customHeight="1">
      <c r="B52" s="399"/>
      <c r="C52" s="400"/>
      <c r="D52" s="400"/>
      <c r="E52" s="400"/>
      <c r="F52" s="400"/>
      <c r="G52" s="400"/>
      <c r="H52" s="400"/>
      <c r="I52" s="401"/>
      <c r="J52" s="397" t="s">
        <v>100</v>
      </c>
      <c r="K52" s="398"/>
      <c r="L52" s="164">
        <v>1</v>
      </c>
      <c r="M52" s="141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</row>
    <row r="53" spans="2:36" ht="17.25" customHeight="1" thickBot="1">
      <c r="B53" s="404"/>
      <c r="C53" s="405"/>
      <c r="D53" s="405"/>
      <c r="E53" s="405"/>
      <c r="F53" s="405"/>
      <c r="G53" s="405"/>
      <c r="H53" s="405"/>
      <c r="I53" s="406"/>
      <c r="J53" s="402" t="s">
        <v>101</v>
      </c>
      <c r="K53" s="403"/>
      <c r="L53" s="251">
        <f>L51/L52</f>
        <v>0</v>
      </c>
      <c r="M53" s="141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</row>
    <row r="54" spans="2:36" s="199" customFormat="1" ht="17.25" customHeight="1">
      <c r="B54" s="165"/>
      <c r="C54" s="165"/>
      <c r="D54" s="165"/>
      <c r="E54" s="165"/>
      <c r="F54" s="165"/>
      <c r="G54" s="165"/>
      <c r="H54" s="165"/>
      <c r="I54" s="165"/>
      <c r="J54" s="165"/>
      <c r="K54" s="137"/>
      <c r="L54" s="140"/>
      <c r="M54" s="141"/>
      <c r="N54" s="128"/>
      <c r="O54" s="128"/>
      <c r="P54" s="128"/>
      <c r="Q54" s="128"/>
      <c r="R54" s="128"/>
      <c r="S54" s="128"/>
      <c r="T54" s="120"/>
      <c r="U54" s="120"/>
      <c r="V54" s="120"/>
      <c r="W54" s="120"/>
      <c r="X54" s="120"/>
      <c r="Y54" s="120"/>
      <c r="Z54" s="120"/>
      <c r="AA54" s="120"/>
      <c r="AB54" s="120"/>
      <c r="AC54" s="128"/>
      <c r="AD54" s="128"/>
      <c r="AE54" s="128"/>
      <c r="AF54" s="128"/>
      <c r="AG54" s="128"/>
      <c r="AH54" s="128"/>
      <c r="AI54" s="128"/>
      <c r="AJ54" s="128"/>
    </row>
    <row r="55" spans="2:36" s="199" customFormat="1" ht="17.5"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28"/>
      <c r="O55" s="128"/>
      <c r="P55" s="128"/>
      <c r="Q55" s="128"/>
      <c r="R55" s="128"/>
      <c r="S55" s="128"/>
    </row>
    <row r="56" spans="2:36" s="252" customFormat="1" ht="17.25" customHeight="1">
      <c r="B56" s="377" t="s">
        <v>103</v>
      </c>
      <c r="C56" s="377"/>
      <c r="D56" s="377"/>
      <c r="E56" s="377"/>
      <c r="F56" s="377"/>
      <c r="G56" s="165"/>
      <c r="H56" s="395"/>
      <c r="I56" s="395"/>
      <c r="J56" s="253"/>
      <c r="K56" s="253"/>
      <c r="L56" s="253"/>
      <c r="M56" s="254"/>
      <c r="N56" s="255"/>
      <c r="O56" s="255"/>
      <c r="P56" s="255"/>
      <c r="Q56" s="255"/>
      <c r="R56" s="255"/>
      <c r="S56" s="255"/>
      <c r="T56" s="255"/>
      <c r="U56" s="255"/>
      <c r="V56" s="255"/>
    </row>
    <row r="57" spans="2:36" s="199" customFormat="1" ht="17.5"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</row>
    <row r="58" spans="2:36" s="199" customFormat="1" ht="17.5"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</row>
    <row r="59" spans="2:36" s="199" customFormat="1" ht="17.5"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</row>
    <row r="60" spans="2:36" s="199" customFormat="1" ht="17.5"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</row>
    <row r="61" spans="2:36" s="199" customFormat="1" ht="17.5"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256" t="s">
        <v>55</v>
      </c>
      <c r="M61" s="171"/>
    </row>
    <row r="62" spans="2:36" s="199" customFormat="1"/>
    <row r="63" spans="2:36" s="199" customFormat="1" hidden="1"/>
    <row r="64" spans="2:36" s="199" customFormat="1" hidden="1"/>
    <row r="65" s="199" customFormat="1" hidden="1"/>
    <row r="66" s="199" customFormat="1" hidden="1"/>
    <row r="67" s="199" customFormat="1" hidden="1"/>
    <row r="68" s="199" customFormat="1" hidden="1"/>
    <row r="69" s="199" customFormat="1" hidden="1"/>
    <row r="70" s="199" customFormat="1" hidden="1"/>
    <row r="71" s="199" customFormat="1" hidden="1"/>
    <row r="72" s="199" customFormat="1" hidden="1"/>
    <row r="73" s="199" customFormat="1" hidden="1"/>
    <row r="74" s="199" customFormat="1" hidden="1"/>
    <row r="75" s="199" customFormat="1" hidden="1"/>
    <row r="76" s="199" customFormat="1" hidden="1"/>
    <row r="77" s="199" customFormat="1" hidden="1"/>
    <row r="78" s="199" customFormat="1" hidden="1"/>
    <row r="79" s="199" customFormat="1" hidden="1"/>
    <row r="80" s="199" customFormat="1" hidden="1"/>
    <row r="81" s="199" customFormat="1" hidden="1"/>
    <row r="82" s="199" customFormat="1" hidden="1"/>
    <row r="83" s="199" customFormat="1" hidden="1"/>
    <row r="84" s="199" customFormat="1" hidden="1"/>
    <row r="85" s="199" customFormat="1" hidden="1"/>
    <row r="86" s="199" customFormat="1" hidden="1"/>
    <row r="87" s="199" customFormat="1" hidden="1"/>
    <row r="88" s="199" customFormat="1" hidden="1"/>
    <row r="89" s="199" customFormat="1" hidden="1"/>
    <row r="90" s="199" customFormat="1" hidden="1"/>
    <row r="91" s="199" customFormat="1" hidden="1"/>
    <row r="92" s="199" customFormat="1" hidden="1"/>
    <row r="93" s="199" customFormat="1" hidden="1"/>
    <row r="94" s="199" customFormat="1" hidden="1"/>
    <row r="95" s="199" customFormat="1" hidden="1"/>
    <row r="96" s="199" customFormat="1" hidden="1"/>
    <row r="97" s="199" customFormat="1" hidden="1"/>
    <row r="98" s="199" customFormat="1" hidden="1"/>
    <row r="99" s="199" customFormat="1" hidden="1"/>
    <row r="100" s="199" customFormat="1" hidden="1"/>
    <row r="101" s="199" customFormat="1" hidden="1"/>
    <row r="102" s="199" customFormat="1" hidden="1"/>
    <row r="103" s="199" customFormat="1" hidden="1"/>
    <row r="104" s="199" customFormat="1" hidden="1"/>
    <row r="105" s="199" customFormat="1" hidden="1"/>
    <row r="106" s="199" customFormat="1" hidden="1"/>
    <row r="107" s="199" customFormat="1" hidden="1"/>
    <row r="108" s="199" customFormat="1" hidden="1"/>
    <row r="109" s="199" customFormat="1" hidden="1"/>
    <row r="110" s="199" customFormat="1" hidden="1"/>
    <row r="111" s="199" customFormat="1" hidden="1"/>
    <row r="112" s="199" customFormat="1" hidden="1"/>
    <row r="113" s="199" customFormat="1" hidden="1"/>
    <row r="114" s="199" customFormat="1" hidden="1"/>
    <row r="115" s="199" customFormat="1" hidden="1"/>
    <row r="116" s="199" customFormat="1" hidden="1"/>
    <row r="117" s="199" customFormat="1" hidden="1"/>
    <row r="118" s="199" customFormat="1" hidden="1"/>
    <row r="119" s="199" customFormat="1" hidden="1"/>
    <row r="120" s="199" customFormat="1" hidden="1"/>
    <row r="121" s="199" customFormat="1" hidden="1"/>
    <row r="122" s="199" customFormat="1" hidden="1"/>
    <row r="123" s="199" customFormat="1" hidden="1"/>
    <row r="124" s="199" customFormat="1" hidden="1"/>
    <row r="125" s="199" customFormat="1" hidden="1"/>
    <row r="126" s="199" customFormat="1" hidden="1"/>
    <row r="127" s="199" customFormat="1" hidden="1"/>
    <row r="128" s="199" customFormat="1" hidden="1"/>
    <row r="129" s="199" customFormat="1" hidden="1"/>
    <row r="130" s="199" customFormat="1" hidden="1"/>
    <row r="131" s="199" customFormat="1" hidden="1"/>
    <row r="132" s="199" customFormat="1" hidden="1"/>
    <row r="133" s="199" customFormat="1" hidden="1"/>
    <row r="134" s="199" customFormat="1" hidden="1"/>
    <row r="135" s="199" customFormat="1" hidden="1"/>
    <row r="136" s="199" customFormat="1" hidden="1"/>
    <row r="137" s="199" customFormat="1" hidden="1"/>
    <row r="138" s="199" customFormat="1" hidden="1"/>
    <row r="139" s="199" customFormat="1" hidden="1"/>
    <row r="140" s="199" customFormat="1" hidden="1"/>
    <row r="141" s="199" customFormat="1" hidden="1"/>
    <row r="142" s="199" customFormat="1" hidden="1"/>
    <row r="143" s="199" customFormat="1" hidden="1"/>
    <row r="144" s="199" customFormat="1" hidden="1"/>
    <row r="145" s="199" customFormat="1" hidden="1"/>
    <row r="146" s="199" customFormat="1" hidden="1"/>
    <row r="147" s="199" customFormat="1" hidden="1"/>
    <row r="148" s="199" customFormat="1" hidden="1"/>
    <row r="149" s="199" customFormat="1" hidden="1"/>
    <row r="150" s="199" customFormat="1" hidden="1"/>
    <row r="151" s="199" customFormat="1" hidden="1"/>
    <row r="152" s="199" customFormat="1" hidden="1"/>
    <row r="153" s="199" customFormat="1" hidden="1"/>
    <row r="154" s="199" customFormat="1" hidden="1"/>
    <row r="155" s="199" customFormat="1" hidden="1"/>
    <row r="156" s="199" customFormat="1" hidden="1"/>
    <row r="157" s="199" customFormat="1" hidden="1"/>
    <row r="158" s="199" customFormat="1" hidden="1"/>
    <row r="159" s="199" customFormat="1" hidden="1"/>
    <row r="160" s="199" customFormat="1" hidden="1"/>
    <row r="161" s="199" customFormat="1" hidden="1"/>
    <row r="162" s="199" customFormat="1" hidden="1"/>
    <row r="163" s="199" customFormat="1" hidden="1"/>
    <row r="164" s="199" customFormat="1" hidden="1"/>
    <row r="165" s="199" customFormat="1" hidden="1"/>
    <row r="166" s="199" customFormat="1" hidden="1"/>
    <row r="167" s="199" customFormat="1" hidden="1"/>
    <row r="168" s="199" customFormat="1" hidden="1"/>
    <row r="169" s="199" customFormat="1" hidden="1"/>
    <row r="170" s="199" customFormat="1" hidden="1"/>
    <row r="171" s="199" customFormat="1" hidden="1"/>
    <row r="172" s="199" customFormat="1" hidden="1"/>
    <row r="173" s="199" customFormat="1" hidden="1"/>
    <row r="174" s="199" customFormat="1" hidden="1"/>
    <row r="175" s="199" customFormat="1" hidden="1"/>
    <row r="176" s="199" customFormat="1" hidden="1"/>
    <row r="177" s="199" customFormat="1" hidden="1"/>
    <row r="178" s="199" customFormat="1" hidden="1"/>
    <row r="179" s="199" customFormat="1" hidden="1"/>
    <row r="180" s="199" customFormat="1" hidden="1"/>
    <row r="181" s="199" customFormat="1" hidden="1"/>
    <row r="182" s="199" customFormat="1" hidden="1"/>
    <row r="183" s="199" customFormat="1" hidden="1"/>
    <row r="184" s="199" customFormat="1" hidden="1"/>
    <row r="185" s="199" customFormat="1" hidden="1"/>
    <row r="186" s="199" customFormat="1" hidden="1"/>
  </sheetData>
  <sheetProtection algorithmName="SHA-512" hashValue="sLC8yvo4qxPRJWEVZGjAHeliB2edkQwMiayzoUCj1y6DUcSXuS1xpq+oL3jVKXdgzFSAhSv0qyiA501sms9dBA==" saltValue="T6XVe57MhGI+DKqcmicmxg==" spinCount="100000" sheet="1" objects="1" scenarios="1"/>
  <mergeCells count="26">
    <mergeCell ref="B2:M2"/>
    <mergeCell ref="B3:M3"/>
    <mergeCell ref="B4:M4"/>
    <mergeCell ref="T16:V16"/>
    <mergeCell ref="O16:P16"/>
    <mergeCell ref="J13:J16"/>
    <mergeCell ref="F6:H6"/>
    <mergeCell ref="G13:I15"/>
    <mergeCell ref="F13:F14"/>
    <mergeCell ref="B7:E7"/>
    <mergeCell ref="B8:E8"/>
    <mergeCell ref="B6:E6"/>
    <mergeCell ref="D13:D14"/>
    <mergeCell ref="E13:E14"/>
    <mergeCell ref="B56:F56"/>
    <mergeCell ref="H56:I56"/>
    <mergeCell ref="K13:K16"/>
    <mergeCell ref="L13:L16"/>
    <mergeCell ref="J52:K52"/>
    <mergeCell ref="B52:I52"/>
    <mergeCell ref="J53:K53"/>
    <mergeCell ref="B53:I53"/>
    <mergeCell ref="B51:J51"/>
    <mergeCell ref="B13:B16"/>
    <mergeCell ref="C13:C16"/>
    <mergeCell ref="D15:E15"/>
  </mergeCells>
  <conditionalFormatting sqref="F6:F10">
    <cfRule type="cellIs" dxfId="4" priority="7" stopIfTrue="1" operator="equal">
      <formula>0</formula>
    </cfRule>
  </conditionalFormatting>
  <conditionalFormatting sqref="G8:G10">
    <cfRule type="cellIs" dxfId="3" priority="20" stopIfTrue="1" operator="equal">
      <formula>0</formula>
    </cfRule>
  </conditionalFormatting>
  <dataValidations count="5">
    <dataValidation type="list" allowBlank="1" showDropDown="1" showInputMessage="1" showErrorMessage="1" errorTitle="Chyba" error="Ako krížik zadajte malé písmeno x" sqref="G17:I50 IV17:IX50 SR17:ST50 ACN17:ACP50 AMJ17:AML50 AWF17:AWH50 BGB17:BGD50 BPX17:BPZ50 BZT17:BZV50 CJP17:CJR50 CTL17:CTN50 DDH17:DDJ50 DND17:DNF50 DWZ17:DXB50 EGV17:EGX50 EQR17:EQT50 FAN17:FAP50 FKJ17:FKL50 FUF17:FUH50 GEB17:GED50 GNX17:GNZ50 GXT17:GXV50 HHP17:HHR50 HRL17:HRN50 IBH17:IBJ50 ILD17:ILF50 IUZ17:IVB50 JEV17:JEX50 JOR17:JOT50 JYN17:JYP50 KIJ17:KIL50 KSF17:KSH50 LCB17:LCD50 LLX17:LLZ50 LVT17:LVV50 MFP17:MFR50 MPL17:MPN50 MZH17:MZJ50 NJD17:NJF50 NSZ17:NTB50 OCV17:OCX50 OMR17:OMT50 OWN17:OWP50 PGJ17:PGL50 PQF17:PQH50 QAB17:QAD50 QJX17:QJZ50 QTT17:QTV50 RDP17:RDR50 RNL17:RNN50 RXH17:RXJ50 SHD17:SHF50 SQZ17:SRB50 TAV17:TAX50 TKR17:TKT50 TUN17:TUP50 UEJ17:UEL50 UOF17:UOH50 UYB17:UYD50 VHX17:VHZ50 VRT17:VRV50 WBP17:WBR50 WLL17:WLN50 WVH17:WVJ50 G65457:I65490 IV65457:IX65490 SR65457:ST65490 ACN65457:ACP65490 AMJ65457:AML65490 AWF65457:AWH65490 BGB65457:BGD65490 BPX65457:BPZ65490 BZT65457:BZV65490 CJP65457:CJR65490 CTL65457:CTN65490 DDH65457:DDJ65490 DND65457:DNF65490 DWZ65457:DXB65490 EGV65457:EGX65490 EQR65457:EQT65490 FAN65457:FAP65490 FKJ65457:FKL65490 FUF65457:FUH65490 GEB65457:GED65490 GNX65457:GNZ65490 GXT65457:GXV65490 HHP65457:HHR65490 HRL65457:HRN65490 IBH65457:IBJ65490 ILD65457:ILF65490 IUZ65457:IVB65490 JEV65457:JEX65490 JOR65457:JOT65490 JYN65457:JYP65490 KIJ65457:KIL65490 KSF65457:KSH65490 LCB65457:LCD65490 LLX65457:LLZ65490 LVT65457:LVV65490 MFP65457:MFR65490 MPL65457:MPN65490 MZH65457:MZJ65490 NJD65457:NJF65490 NSZ65457:NTB65490 OCV65457:OCX65490 OMR65457:OMT65490 OWN65457:OWP65490 PGJ65457:PGL65490 PQF65457:PQH65490 QAB65457:QAD65490 QJX65457:QJZ65490 QTT65457:QTV65490 RDP65457:RDR65490 RNL65457:RNN65490 RXH65457:RXJ65490 SHD65457:SHF65490 SQZ65457:SRB65490 TAV65457:TAX65490 TKR65457:TKT65490 TUN65457:TUP65490 UEJ65457:UEL65490 UOF65457:UOH65490 UYB65457:UYD65490 VHX65457:VHZ65490 VRT65457:VRV65490 WBP65457:WBR65490 WLL65457:WLN65490 WVH65457:WVJ65490 G130993:I131026 IV130993:IX131026 SR130993:ST131026 ACN130993:ACP131026 AMJ130993:AML131026 AWF130993:AWH131026 BGB130993:BGD131026 BPX130993:BPZ131026 BZT130993:BZV131026 CJP130993:CJR131026 CTL130993:CTN131026 DDH130993:DDJ131026 DND130993:DNF131026 DWZ130993:DXB131026 EGV130993:EGX131026 EQR130993:EQT131026 FAN130993:FAP131026 FKJ130993:FKL131026 FUF130993:FUH131026 GEB130993:GED131026 GNX130993:GNZ131026 GXT130993:GXV131026 HHP130993:HHR131026 HRL130993:HRN131026 IBH130993:IBJ131026 ILD130993:ILF131026 IUZ130993:IVB131026 JEV130993:JEX131026 JOR130993:JOT131026 JYN130993:JYP131026 KIJ130993:KIL131026 KSF130993:KSH131026 LCB130993:LCD131026 LLX130993:LLZ131026 LVT130993:LVV131026 MFP130993:MFR131026 MPL130993:MPN131026 MZH130993:MZJ131026 NJD130993:NJF131026 NSZ130993:NTB131026 OCV130993:OCX131026 OMR130993:OMT131026 OWN130993:OWP131026 PGJ130993:PGL131026 PQF130993:PQH131026 QAB130993:QAD131026 QJX130993:QJZ131026 QTT130993:QTV131026 RDP130993:RDR131026 RNL130993:RNN131026 RXH130993:RXJ131026 SHD130993:SHF131026 SQZ130993:SRB131026 TAV130993:TAX131026 TKR130993:TKT131026 TUN130993:TUP131026 UEJ130993:UEL131026 UOF130993:UOH131026 UYB130993:UYD131026 VHX130993:VHZ131026 VRT130993:VRV131026 WBP130993:WBR131026 WLL130993:WLN131026 WVH130993:WVJ131026 G196529:I196562 IV196529:IX196562 SR196529:ST196562 ACN196529:ACP196562 AMJ196529:AML196562 AWF196529:AWH196562 BGB196529:BGD196562 BPX196529:BPZ196562 BZT196529:BZV196562 CJP196529:CJR196562 CTL196529:CTN196562 DDH196529:DDJ196562 DND196529:DNF196562 DWZ196529:DXB196562 EGV196529:EGX196562 EQR196529:EQT196562 FAN196529:FAP196562 FKJ196529:FKL196562 FUF196529:FUH196562 GEB196529:GED196562 GNX196529:GNZ196562 GXT196529:GXV196562 HHP196529:HHR196562 HRL196529:HRN196562 IBH196529:IBJ196562 ILD196529:ILF196562 IUZ196529:IVB196562 JEV196529:JEX196562 JOR196529:JOT196562 JYN196529:JYP196562 KIJ196529:KIL196562 KSF196529:KSH196562 LCB196529:LCD196562 LLX196529:LLZ196562 LVT196529:LVV196562 MFP196529:MFR196562 MPL196529:MPN196562 MZH196529:MZJ196562 NJD196529:NJF196562 NSZ196529:NTB196562 OCV196529:OCX196562 OMR196529:OMT196562 OWN196529:OWP196562 PGJ196529:PGL196562 PQF196529:PQH196562 QAB196529:QAD196562 QJX196529:QJZ196562 QTT196529:QTV196562 RDP196529:RDR196562 RNL196529:RNN196562 RXH196529:RXJ196562 SHD196529:SHF196562 SQZ196529:SRB196562 TAV196529:TAX196562 TKR196529:TKT196562 TUN196529:TUP196562 UEJ196529:UEL196562 UOF196529:UOH196562 UYB196529:UYD196562 VHX196529:VHZ196562 VRT196529:VRV196562 WBP196529:WBR196562 WLL196529:WLN196562 WVH196529:WVJ196562 G262065:I262098 IV262065:IX262098 SR262065:ST262098 ACN262065:ACP262098 AMJ262065:AML262098 AWF262065:AWH262098 BGB262065:BGD262098 BPX262065:BPZ262098 BZT262065:BZV262098 CJP262065:CJR262098 CTL262065:CTN262098 DDH262065:DDJ262098 DND262065:DNF262098 DWZ262065:DXB262098 EGV262065:EGX262098 EQR262065:EQT262098 FAN262065:FAP262098 FKJ262065:FKL262098 FUF262065:FUH262098 GEB262065:GED262098 GNX262065:GNZ262098 GXT262065:GXV262098 HHP262065:HHR262098 HRL262065:HRN262098 IBH262065:IBJ262098 ILD262065:ILF262098 IUZ262065:IVB262098 JEV262065:JEX262098 JOR262065:JOT262098 JYN262065:JYP262098 KIJ262065:KIL262098 KSF262065:KSH262098 LCB262065:LCD262098 LLX262065:LLZ262098 LVT262065:LVV262098 MFP262065:MFR262098 MPL262065:MPN262098 MZH262065:MZJ262098 NJD262065:NJF262098 NSZ262065:NTB262098 OCV262065:OCX262098 OMR262065:OMT262098 OWN262065:OWP262098 PGJ262065:PGL262098 PQF262065:PQH262098 QAB262065:QAD262098 QJX262065:QJZ262098 QTT262065:QTV262098 RDP262065:RDR262098 RNL262065:RNN262098 RXH262065:RXJ262098 SHD262065:SHF262098 SQZ262065:SRB262098 TAV262065:TAX262098 TKR262065:TKT262098 TUN262065:TUP262098 UEJ262065:UEL262098 UOF262065:UOH262098 UYB262065:UYD262098 VHX262065:VHZ262098 VRT262065:VRV262098 WBP262065:WBR262098 WLL262065:WLN262098 WVH262065:WVJ262098 G327601:I327634 IV327601:IX327634 SR327601:ST327634 ACN327601:ACP327634 AMJ327601:AML327634 AWF327601:AWH327634 BGB327601:BGD327634 BPX327601:BPZ327634 BZT327601:BZV327634 CJP327601:CJR327634 CTL327601:CTN327634 DDH327601:DDJ327634 DND327601:DNF327634 DWZ327601:DXB327634 EGV327601:EGX327634 EQR327601:EQT327634 FAN327601:FAP327634 FKJ327601:FKL327634 FUF327601:FUH327634 GEB327601:GED327634 GNX327601:GNZ327634 GXT327601:GXV327634 HHP327601:HHR327634 HRL327601:HRN327634 IBH327601:IBJ327634 ILD327601:ILF327634 IUZ327601:IVB327634 JEV327601:JEX327634 JOR327601:JOT327634 JYN327601:JYP327634 KIJ327601:KIL327634 KSF327601:KSH327634 LCB327601:LCD327634 LLX327601:LLZ327634 LVT327601:LVV327634 MFP327601:MFR327634 MPL327601:MPN327634 MZH327601:MZJ327634 NJD327601:NJF327634 NSZ327601:NTB327634 OCV327601:OCX327634 OMR327601:OMT327634 OWN327601:OWP327634 PGJ327601:PGL327634 PQF327601:PQH327634 QAB327601:QAD327634 QJX327601:QJZ327634 QTT327601:QTV327634 RDP327601:RDR327634 RNL327601:RNN327634 RXH327601:RXJ327634 SHD327601:SHF327634 SQZ327601:SRB327634 TAV327601:TAX327634 TKR327601:TKT327634 TUN327601:TUP327634 UEJ327601:UEL327634 UOF327601:UOH327634 UYB327601:UYD327634 VHX327601:VHZ327634 VRT327601:VRV327634 WBP327601:WBR327634 WLL327601:WLN327634 WVH327601:WVJ327634 G393137:I393170 IV393137:IX393170 SR393137:ST393170 ACN393137:ACP393170 AMJ393137:AML393170 AWF393137:AWH393170 BGB393137:BGD393170 BPX393137:BPZ393170 BZT393137:BZV393170 CJP393137:CJR393170 CTL393137:CTN393170 DDH393137:DDJ393170 DND393137:DNF393170 DWZ393137:DXB393170 EGV393137:EGX393170 EQR393137:EQT393170 FAN393137:FAP393170 FKJ393137:FKL393170 FUF393137:FUH393170 GEB393137:GED393170 GNX393137:GNZ393170 GXT393137:GXV393170 HHP393137:HHR393170 HRL393137:HRN393170 IBH393137:IBJ393170 ILD393137:ILF393170 IUZ393137:IVB393170 JEV393137:JEX393170 JOR393137:JOT393170 JYN393137:JYP393170 KIJ393137:KIL393170 KSF393137:KSH393170 LCB393137:LCD393170 LLX393137:LLZ393170 LVT393137:LVV393170 MFP393137:MFR393170 MPL393137:MPN393170 MZH393137:MZJ393170 NJD393137:NJF393170 NSZ393137:NTB393170 OCV393137:OCX393170 OMR393137:OMT393170 OWN393137:OWP393170 PGJ393137:PGL393170 PQF393137:PQH393170 QAB393137:QAD393170 QJX393137:QJZ393170 QTT393137:QTV393170 RDP393137:RDR393170 RNL393137:RNN393170 RXH393137:RXJ393170 SHD393137:SHF393170 SQZ393137:SRB393170 TAV393137:TAX393170 TKR393137:TKT393170 TUN393137:TUP393170 UEJ393137:UEL393170 UOF393137:UOH393170 UYB393137:UYD393170 VHX393137:VHZ393170 VRT393137:VRV393170 WBP393137:WBR393170 WLL393137:WLN393170 WVH393137:WVJ393170 G458673:I458706 IV458673:IX458706 SR458673:ST458706 ACN458673:ACP458706 AMJ458673:AML458706 AWF458673:AWH458706 BGB458673:BGD458706 BPX458673:BPZ458706 BZT458673:BZV458706 CJP458673:CJR458706 CTL458673:CTN458706 DDH458673:DDJ458706 DND458673:DNF458706 DWZ458673:DXB458706 EGV458673:EGX458706 EQR458673:EQT458706 FAN458673:FAP458706 FKJ458673:FKL458706 FUF458673:FUH458706 GEB458673:GED458706 GNX458673:GNZ458706 GXT458673:GXV458706 HHP458673:HHR458706 HRL458673:HRN458706 IBH458673:IBJ458706 ILD458673:ILF458706 IUZ458673:IVB458706 JEV458673:JEX458706 JOR458673:JOT458706 JYN458673:JYP458706 KIJ458673:KIL458706 KSF458673:KSH458706 LCB458673:LCD458706 LLX458673:LLZ458706 LVT458673:LVV458706 MFP458673:MFR458706 MPL458673:MPN458706 MZH458673:MZJ458706 NJD458673:NJF458706 NSZ458673:NTB458706 OCV458673:OCX458706 OMR458673:OMT458706 OWN458673:OWP458706 PGJ458673:PGL458706 PQF458673:PQH458706 QAB458673:QAD458706 QJX458673:QJZ458706 QTT458673:QTV458706 RDP458673:RDR458706 RNL458673:RNN458706 RXH458673:RXJ458706 SHD458673:SHF458706 SQZ458673:SRB458706 TAV458673:TAX458706 TKR458673:TKT458706 TUN458673:TUP458706 UEJ458673:UEL458706 UOF458673:UOH458706 UYB458673:UYD458706 VHX458673:VHZ458706 VRT458673:VRV458706 WBP458673:WBR458706 WLL458673:WLN458706 WVH458673:WVJ458706 G524209:I524242 IV524209:IX524242 SR524209:ST524242 ACN524209:ACP524242 AMJ524209:AML524242 AWF524209:AWH524242 BGB524209:BGD524242 BPX524209:BPZ524242 BZT524209:BZV524242 CJP524209:CJR524242 CTL524209:CTN524242 DDH524209:DDJ524242 DND524209:DNF524242 DWZ524209:DXB524242 EGV524209:EGX524242 EQR524209:EQT524242 FAN524209:FAP524242 FKJ524209:FKL524242 FUF524209:FUH524242 GEB524209:GED524242 GNX524209:GNZ524242 GXT524209:GXV524242 HHP524209:HHR524242 HRL524209:HRN524242 IBH524209:IBJ524242 ILD524209:ILF524242 IUZ524209:IVB524242 JEV524209:JEX524242 JOR524209:JOT524242 JYN524209:JYP524242 KIJ524209:KIL524242 KSF524209:KSH524242 LCB524209:LCD524242 LLX524209:LLZ524242 LVT524209:LVV524242 MFP524209:MFR524242 MPL524209:MPN524242 MZH524209:MZJ524242 NJD524209:NJF524242 NSZ524209:NTB524242 OCV524209:OCX524242 OMR524209:OMT524242 OWN524209:OWP524242 PGJ524209:PGL524242 PQF524209:PQH524242 QAB524209:QAD524242 QJX524209:QJZ524242 QTT524209:QTV524242 RDP524209:RDR524242 RNL524209:RNN524242 RXH524209:RXJ524242 SHD524209:SHF524242 SQZ524209:SRB524242 TAV524209:TAX524242 TKR524209:TKT524242 TUN524209:TUP524242 UEJ524209:UEL524242 UOF524209:UOH524242 UYB524209:UYD524242 VHX524209:VHZ524242 VRT524209:VRV524242 WBP524209:WBR524242 WLL524209:WLN524242 WVH524209:WVJ524242 G589745:I589778 IV589745:IX589778 SR589745:ST589778 ACN589745:ACP589778 AMJ589745:AML589778 AWF589745:AWH589778 BGB589745:BGD589778 BPX589745:BPZ589778 BZT589745:BZV589778 CJP589745:CJR589778 CTL589745:CTN589778 DDH589745:DDJ589778 DND589745:DNF589778 DWZ589745:DXB589778 EGV589745:EGX589778 EQR589745:EQT589778 FAN589745:FAP589778 FKJ589745:FKL589778 FUF589745:FUH589778 GEB589745:GED589778 GNX589745:GNZ589778 GXT589745:GXV589778 HHP589745:HHR589778 HRL589745:HRN589778 IBH589745:IBJ589778 ILD589745:ILF589778 IUZ589745:IVB589778 JEV589745:JEX589778 JOR589745:JOT589778 JYN589745:JYP589778 KIJ589745:KIL589778 KSF589745:KSH589778 LCB589745:LCD589778 LLX589745:LLZ589778 LVT589745:LVV589778 MFP589745:MFR589778 MPL589745:MPN589778 MZH589745:MZJ589778 NJD589745:NJF589778 NSZ589745:NTB589778 OCV589745:OCX589778 OMR589745:OMT589778 OWN589745:OWP589778 PGJ589745:PGL589778 PQF589745:PQH589778 QAB589745:QAD589778 QJX589745:QJZ589778 QTT589745:QTV589778 RDP589745:RDR589778 RNL589745:RNN589778 RXH589745:RXJ589778 SHD589745:SHF589778 SQZ589745:SRB589778 TAV589745:TAX589778 TKR589745:TKT589778 TUN589745:TUP589778 UEJ589745:UEL589778 UOF589745:UOH589778 UYB589745:UYD589778 VHX589745:VHZ589778 VRT589745:VRV589778 WBP589745:WBR589778 WLL589745:WLN589778 WVH589745:WVJ589778 G655281:I655314 IV655281:IX655314 SR655281:ST655314 ACN655281:ACP655314 AMJ655281:AML655314 AWF655281:AWH655314 BGB655281:BGD655314 BPX655281:BPZ655314 BZT655281:BZV655314 CJP655281:CJR655314 CTL655281:CTN655314 DDH655281:DDJ655314 DND655281:DNF655314 DWZ655281:DXB655314 EGV655281:EGX655314 EQR655281:EQT655314 FAN655281:FAP655314 FKJ655281:FKL655314 FUF655281:FUH655314 GEB655281:GED655314 GNX655281:GNZ655314 GXT655281:GXV655314 HHP655281:HHR655314 HRL655281:HRN655314 IBH655281:IBJ655314 ILD655281:ILF655314 IUZ655281:IVB655314 JEV655281:JEX655314 JOR655281:JOT655314 JYN655281:JYP655314 KIJ655281:KIL655314 KSF655281:KSH655314 LCB655281:LCD655314 LLX655281:LLZ655314 LVT655281:LVV655314 MFP655281:MFR655314 MPL655281:MPN655314 MZH655281:MZJ655314 NJD655281:NJF655314 NSZ655281:NTB655314 OCV655281:OCX655314 OMR655281:OMT655314 OWN655281:OWP655314 PGJ655281:PGL655314 PQF655281:PQH655314 QAB655281:QAD655314 QJX655281:QJZ655314 QTT655281:QTV655314 RDP655281:RDR655314 RNL655281:RNN655314 RXH655281:RXJ655314 SHD655281:SHF655314 SQZ655281:SRB655314 TAV655281:TAX655314 TKR655281:TKT655314 TUN655281:TUP655314 UEJ655281:UEL655314 UOF655281:UOH655314 UYB655281:UYD655314 VHX655281:VHZ655314 VRT655281:VRV655314 WBP655281:WBR655314 WLL655281:WLN655314 WVH655281:WVJ655314 G720817:I720850 IV720817:IX720850 SR720817:ST720850 ACN720817:ACP720850 AMJ720817:AML720850 AWF720817:AWH720850 BGB720817:BGD720850 BPX720817:BPZ720850 BZT720817:BZV720850 CJP720817:CJR720850 CTL720817:CTN720850 DDH720817:DDJ720850 DND720817:DNF720850 DWZ720817:DXB720850 EGV720817:EGX720850 EQR720817:EQT720850 FAN720817:FAP720850 FKJ720817:FKL720850 FUF720817:FUH720850 GEB720817:GED720850 GNX720817:GNZ720850 GXT720817:GXV720850 HHP720817:HHR720850 HRL720817:HRN720850 IBH720817:IBJ720850 ILD720817:ILF720850 IUZ720817:IVB720850 JEV720817:JEX720850 JOR720817:JOT720850 JYN720817:JYP720850 KIJ720817:KIL720850 KSF720817:KSH720850 LCB720817:LCD720850 LLX720817:LLZ720850 LVT720817:LVV720850 MFP720817:MFR720850 MPL720817:MPN720850 MZH720817:MZJ720850 NJD720817:NJF720850 NSZ720817:NTB720850 OCV720817:OCX720850 OMR720817:OMT720850 OWN720817:OWP720850 PGJ720817:PGL720850 PQF720817:PQH720850 QAB720817:QAD720850 QJX720817:QJZ720850 QTT720817:QTV720850 RDP720817:RDR720850 RNL720817:RNN720850 RXH720817:RXJ720850 SHD720817:SHF720850 SQZ720817:SRB720850 TAV720817:TAX720850 TKR720817:TKT720850 TUN720817:TUP720850 UEJ720817:UEL720850 UOF720817:UOH720850 UYB720817:UYD720850 VHX720817:VHZ720850 VRT720817:VRV720850 WBP720817:WBR720850 WLL720817:WLN720850 WVH720817:WVJ720850 G786353:I786386 IV786353:IX786386 SR786353:ST786386 ACN786353:ACP786386 AMJ786353:AML786386 AWF786353:AWH786386 BGB786353:BGD786386 BPX786353:BPZ786386 BZT786353:BZV786386 CJP786353:CJR786386 CTL786353:CTN786386 DDH786353:DDJ786386 DND786353:DNF786386 DWZ786353:DXB786386 EGV786353:EGX786386 EQR786353:EQT786386 FAN786353:FAP786386 FKJ786353:FKL786386 FUF786353:FUH786386 GEB786353:GED786386 GNX786353:GNZ786386 GXT786353:GXV786386 HHP786353:HHR786386 HRL786353:HRN786386 IBH786353:IBJ786386 ILD786353:ILF786386 IUZ786353:IVB786386 JEV786353:JEX786386 JOR786353:JOT786386 JYN786353:JYP786386 KIJ786353:KIL786386 KSF786353:KSH786386 LCB786353:LCD786386 LLX786353:LLZ786386 LVT786353:LVV786386 MFP786353:MFR786386 MPL786353:MPN786386 MZH786353:MZJ786386 NJD786353:NJF786386 NSZ786353:NTB786386 OCV786353:OCX786386 OMR786353:OMT786386 OWN786353:OWP786386 PGJ786353:PGL786386 PQF786353:PQH786386 QAB786353:QAD786386 QJX786353:QJZ786386 QTT786353:QTV786386 RDP786353:RDR786386 RNL786353:RNN786386 RXH786353:RXJ786386 SHD786353:SHF786386 SQZ786353:SRB786386 TAV786353:TAX786386 TKR786353:TKT786386 TUN786353:TUP786386 UEJ786353:UEL786386 UOF786353:UOH786386 UYB786353:UYD786386 VHX786353:VHZ786386 VRT786353:VRV786386 WBP786353:WBR786386 WLL786353:WLN786386 WVH786353:WVJ786386 G851889:I851922 IV851889:IX851922 SR851889:ST851922 ACN851889:ACP851922 AMJ851889:AML851922 AWF851889:AWH851922 BGB851889:BGD851922 BPX851889:BPZ851922 BZT851889:BZV851922 CJP851889:CJR851922 CTL851889:CTN851922 DDH851889:DDJ851922 DND851889:DNF851922 DWZ851889:DXB851922 EGV851889:EGX851922 EQR851889:EQT851922 FAN851889:FAP851922 FKJ851889:FKL851922 FUF851889:FUH851922 GEB851889:GED851922 GNX851889:GNZ851922 GXT851889:GXV851922 HHP851889:HHR851922 HRL851889:HRN851922 IBH851889:IBJ851922 ILD851889:ILF851922 IUZ851889:IVB851922 JEV851889:JEX851922 JOR851889:JOT851922 JYN851889:JYP851922 KIJ851889:KIL851922 KSF851889:KSH851922 LCB851889:LCD851922 LLX851889:LLZ851922 LVT851889:LVV851922 MFP851889:MFR851922 MPL851889:MPN851922 MZH851889:MZJ851922 NJD851889:NJF851922 NSZ851889:NTB851922 OCV851889:OCX851922 OMR851889:OMT851922 OWN851889:OWP851922 PGJ851889:PGL851922 PQF851889:PQH851922 QAB851889:QAD851922 QJX851889:QJZ851922 QTT851889:QTV851922 RDP851889:RDR851922 RNL851889:RNN851922 RXH851889:RXJ851922 SHD851889:SHF851922 SQZ851889:SRB851922 TAV851889:TAX851922 TKR851889:TKT851922 TUN851889:TUP851922 UEJ851889:UEL851922 UOF851889:UOH851922 UYB851889:UYD851922 VHX851889:VHZ851922 VRT851889:VRV851922 WBP851889:WBR851922 WLL851889:WLN851922 WVH851889:WVJ851922 G917425:I917458 IV917425:IX917458 SR917425:ST917458 ACN917425:ACP917458 AMJ917425:AML917458 AWF917425:AWH917458 BGB917425:BGD917458 BPX917425:BPZ917458 BZT917425:BZV917458 CJP917425:CJR917458 CTL917425:CTN917458 DDH917425:DDJ917458 DND917425:DNF917458 DWZ917425:DXB917458 EGV917425:EGX917458 EQR917425:EQT917458 FAN917425:FAP917458 FKJ917425:FKL917458 FUF917425:FUH917458 GEB917425:GED917458 GNX917425:GNZ917458 GXT917425:GXV917458 HHP917425:HHR917458 HRL917425:HRN917458 IBH917425:IBJ917458 ILD917425:ILF917458 IUZ917425:IVB917458 JEV917425:JEX917458 JOR917425:JOT917458 JYN917425:JYP917458 KIJ917425:KIL917458 KSF917425:KSH917458 LCB917425:LCD917458 LLX917425:LLZ917458 LVT917425:LVV917458 MFP917425:MFR917458 MPL917425:MPN917458 MZH917425:MZJ917458 NJD917425:NJF917458 NSZ917425:NTB917458 OCV917425:OCX917458 OMR917425:OMT917458 OWN917425:OWP917458 PGJ917425:PGL917458 PQF917425:PQH917458 QAB917425:QAD917458 QJX917425:QJZ917458 QTT917425:QTV917458 RDP917425:RDR917458 RNL917425:RNN917458 RXH917425:RXJ917458 SHD917425:SHF917458 SQZ917425:SRB917458 TAV917425:TAX917458 TKR917425:TKT917458 TUN917425:TUP917458 UEJ917425:UEL917458 UOF917425:UOH917458 UYB917425:UYD917458 VHX917425:VHZ917458 VRT917425:VRV917458 WBP917425:WBR917458 WLL917425:WLN917458 WVH917425:WVJ917458 G982961:I982994 IV982961:IX982994 SR982961:ST982994 ACN982961:ACP982994 AMJ982961:AML982994 AWF982961:AWH982994 BGB982961:BGD982994 BPX982961:BPZ982994 BZT982961:BZV982994 CJP982961:CJR982994 CTL982961:CTN982994 DDH982961:DDJ982994 DND982961:DNF982994 DWZ982961:DXB982994 EGV982961:EGX982994 EQR982961:EQT982994 FAN982961:FAP982994 FKJ982961:FKL982994 FUF982961:FUH982994 GEB982961:GED982994 GNX982961:GNZ982994 GXT982961:GXV982994 HHP982961:HHR982994 HRL982961:HRN982994 IBH982961:IBJ982994 ILD982961:ILF982994 IUZ982961:IVB982994 JEV982961:JEX982994 JOR982961:JOT982994 JYN982961:JYP982994 KIJ982961:KIL982994 KSF982961:KSH982994 LCB982961:LCD982994 LLX982961:LLZ982994 LVT982961:LVV982994 MFP982961:MFR982994 MPL982961:MPN982994 MZH982961:MZJ982994 NJD982961:NJF982994 NSZ982961:NTB982994 OCV982961:OCX982994 OMR982961:OMT982994 OWN982961:OWP982994 PGJ982961:PGL982994 PQF982961:PQH982994 QAB982961:QAD982994 QJX982961:QJZ982994 QTT982961:QTV982994 RDP982961:RDR982994 RNL982961:RNN982994 RXH982961:RXJ982994 SHD982961:SHF982994 SQZ982961:SRB982994 TAV982961:TAX982994 TKR982961:TKT982994 TUN982961:TUP982994 UEJ982961:UEL982994 UOF982961:UOH982994 UYB982961:UYD982994 VHX982961:VHZ982994 VRT982961:VRV982994 WBP982961:WBR982994 WLL982961:WLN982994 WVH982961:WVJ982994" xr:uid="{599187D7-D7FC-4864-9FF5-567CF2F17942}">
      <formula1>"x"</formula1>
    </dataValidation>
    <dataValidation type="decimal" operator="greaterThan" allowBlank="1" showInputMessage="1" showErrorMessage="1" errorTitle="Chybná suma" error="Suma musí byť vyššia ako 0" sqref="WVM982961:WVO982994 JA17:JC50 SW17:SY50 ACS17:ACU50 AMO17:AMQ50 AWK17:AWM50 BGG17:BGI50 BQC17:BQE50 BZY17:CAA50 CJU17:CJW50 CTQ17:CTS50 DDM17:DDO50 DNI17:DNK50 DXE17:DXG50 EHA17:EHC50 EQW17:EQY50 FAS17:FAU50 FKO17:FKQ50 FUK17:FUM50 GEG17:GEI50 GOC17:GOE50 GXY17:GYA50 HHU17:HHW50 HRQ17:HRS50 IBM17:IBO50 ILI17:ILK50 IVE17:IVG50 JFA17:JFC50 JOW17:JOY50 JYS17:JYU50 KIO17:KIQ50 KSK17:KSM50 LCG17:LCI50 LMC17:LME50 LVY17:LWA50 MFU17:MFW50 MPQ17:MPS50 MZM17:MZO50 NJI17:NJK50 NTE17:NTG50 ODA17:ODC50 OMW17:OMY50 OWS17:OWU50 PGO17:PGQ50 PQK17:PQM50 QAG17:QAI50 QKC17:QKE50 QTY17:QUA50 RDU17:RDW50 RNQ17:RNS50 RXM17:RXO50 SHI17:SHK50 SRE17:SRG50 TBA17:TBC50 TKW17:TKY50 TUS17:TUU50 UEO17:UEQ50 UOK17:UOM50 UYG17:UYI50 VIC17:VIE50 VRY17:VSA50 WBU17:WBW50 WLQ17:WLS50 WVM17:WVO50 L65457:M65490 JA65457:JC65490 SW65457:SY65490 ACS65457:ACU65490 AMO65457:AMQ65490 AWK65457:AWM65490 BGG65457:BGI65490 BQC65457:BQE65490 BZY65457:CAA65490 CJU65457:CJW65490 CTQ65457:CTS65490 DDM65457:DDO65490 DNI65457:DNK65490 DXE65457:DXG65490 EHA65457:EHC65490 EQW65457:EQY65490 FAS65457:FAU65490 FKO65457:FKQ65490 FUK65457:FUM65490 GEG65457:GEI65490 GOC65457:GOE65490 GXY65457:GYA65490 HHU65457:HHW65490 HRQ65457:HRS65490 IBM65457:IBO65490 ILI65457:ILK65490 IVE65457:IVG65490 JFA65457:JFC65490 JOW65457:JOY65490 JYS65457:JYU65490 KIO65457:KIQ65490 KSK65457:KSM65490 LCG65457:LCI65490 LMC65457:LME65490 LVY65457:LWA65490 MFU65457:MFW65490 MPQ65457:MPS65490 MZM65457:MZO65490 NJI65457:NJK65490 NTE65457:NTG65490 ODA65457:ODC65490 OMW65457:OMY65490 OWS65457:OWU65490 PGO65457:PGQ65490 PQK65457:PQM65490 QAG65457:QAI65490 QKC65457:QKE65490 QTY65457:QUA65490 RDU65457:RDW65490 RNQ65457:RNS65490 RXM65457:RXO65490 SHI65457:SHK65490 SRE65457:SRG65490 TBA65457:TBC65490 TKW65457:TKY65490 TUS65457:TUU65490 UEO65457:UEQ65490 UOK65457:UOM65490 UYG65457:UYI65490 VIC65457:VIE65490 VRY65457:VSA65490 WBU65457:WBW65490 WLQ65457:WLS65490 WVM65457:WVO65490 L130993:M131026 JA130993:JC131026 SW130993:SY131026 ACS130993:ACU131026 AMO130993:AMQ131026 AWK130993:AWM131026 BGG130993:BGI131026 BQC130993:BQE131026 BZY130993:CAA131026 CJU130993:CJW131026 CTQ130993:CTS131026 DDM130993:DDO131026 DNI130993:DNK131026 DXE130993:DXG131026 EHA130993:EHC131026 EQW130993:EQY131026 FAS130993:FAU131026 FKO130993:FKQ131026 FUK130993:FUM131026 GEG130993:GEI131026 GOC130993:GOE131026 GXY130993:GYA131026 HHU130993:HHW131026 HRQ130993:HRS131026 IBM130993:IBO131026 ILI130993:ILK131026 IVE130993:IVG131026 JFA130993:JFC131026 JOW130993:JOY131026 JYS130993:JYU131026 KIO130993:KIQ131026 KSK130993:KSM131026 LCG130993:LCI131026 LMC130993:LME131026 LVY130993:LWA131026 MFU130993:MFW131026 MPQ130993:MPS131026 MZM130993:MZO131026 NJI130993:NJK131026 NTE130993:NTG131026 ODA130993:ODC131026 OMW130993:OMY131026 OWS130993:OWU131026 PGO130993:PGQ131026 PQK130993:PQM131026 QAG130993:QAI131026 QKC130993:QKE131026 QTY130993:QUA131026 RDU130993:RDW131026 RNQ130993:RNS131026 RXM130993:RXO131026 SHI130993:SHK131026 SRE130993:SRG131026 TBA130993:TBC131026 TKW130993:TKY131026 TUS130993:TUU131026 UEO130993:UEQ131026 UOK130993:UOM131026 UYG130993:UYI131026 VIC130993:VIE131026 VRY130993:VSA131026 WBU130993:WBW131026 WLQ130993:WLS131026 WVM130993:WVO131026 L196529:M196562 JA196529:JC196562 SW196529:SY196562 ACS196529:ACU196562 AMO196529:AMQ196562 AWK196529:AWM196562 BGG196529:BGI196562 BQC196529:BQE196562 BZY196529:CAA196562 CJU196529:CJW196562 CTQ196529:CTS196562 DDM196529:DDO196562 DNI196529:DNK196562 DXE196529:DXG196562 EHA196529:EHC196562 EQW196529:EQY196562 FAS196529:FAU196562 FKO196529:FKQ196562 FUK196529:FUM196562 GEG196529:GEI196562 GOC196529:GOE196562 GXY196529:GYA196562 HHU196529:HHW196562 HRQ196529:HRS196562 IBM196529:IBO196562 ILI196529:ILK196562 IVE196529:IVG196562 JFA196529:JFC196562 JOW196529:JOY196562 JYS196529:JYU196562 KIO196529:KIQ196562 KSK196529:KSM196562 LCG196529:LCI196562 LMC196529:LME196562 LVY196529:LWA196562 MFU196529:MFW196562 MPQ196529:MPS196562 MZM196529:MZO196562 NJI196529:NJK196562 NTE196529:NTG196562 ODA196529:ODC196562 OMW196529:OMY196562 OWS196529:OWU196562 PGO196529:PGQ196562 PQK196529:PQM196562 QAG196529:QAI196562 QKC196529:QKE196562 QTY196529:QUA196562 RDU196529:RDW196562 RNQ196529:RNS196562 RXM196529:RXO196562 SHI196529:SHK196562 SRE196529:SRG196562 TBA196529:TBC196562 TKW196529:TKY196562 TUS196529:TUU196562 UEO196529:UEQ196562 UOK196529:UOM196562 UYG196529:UYI196562 VIC196529:VIE196562 VRY196529:VSA196562 WBU196529:WBW196562 WLQ196529:WLS196562 WVM196529:WVO196562 L262065:M262098 JA262065:JC262098 SW262065:SY262098 ACS262065:ACU262098 AMO262065:AMQ262098 AWK262065:AWM262098 BGG262065:BGI262098 BQC262065:BQE262098 BZY262065:CAA262098 CJU262065:CJW262098 CTQ262065:CTS262098 DDM262065:DDO262098 DNI262065:DNK262098 DXE262065:DXG262098 EHA262065:EHC262098 EQW262065:EQY262098 FAS262065:FAU262098 FKO262065:FKQ262098 FUK262065:FUM262098 GEG262065:GEI262098 GOC262065:GOE262098 GXY262065:GYA262098 HHU262065:HHW262098 HRQ262065:HRS262098 IBM262065:IBO262098 ILI262065:ILK262098 IVE262065:IVG262098 JFA262065:JFC262098 JOW262065:JOY262098 JYS262065:JYU262098 KIO262065:KIQ262098 KSK262065:KSM262098 LCG262065:LCI262098 LMC262065:LME262098 LVY262065:LWA262098 MFU262065:MFW262098 MPQ262065:MPS262098 MZM262065:MZO262098 NJI262065:NJK262098 NTE262065:NTG262098 ODA262065:ODC262098 OMW262065:OMY262098 OWS262065:OWU262098 PGO262065:PGQ262098 PQK262065:PQM262098 QAG262065:QAI262098 QKC262065:QKE262098 QTY262065:QUA262098 RDU262065:RDW262098 RNQ262065:RNS262098 RXM262065:RXO262098 SHI262065:SHK262098 SRE262065:SRG262098 TBA262065:TBC262098 TKW262065:TKY262098 TUS262065:TUU262098 UEO262065:UEQ262098 UOK262065:UOM262098 UYG262065:UYI262098 VIC262065:VIE262098 VRY262065:VSA262098 WBU262065:WBW262098 WLQ262065:WLS262098 WVM262065:WVO262098 L327601:M327634 JA327601:JC327634 SW327601:SY327634 ACS327601:ACU327634 AMO327601:AMQ327634 AWK327601:AWM327634 BGG327601:BGI327634 BQC327601:BQE327634 BZY327601:CAA327634 CJU327601:CJW327634 CTQ327601:CTS327634 DDM327601:DDO327634 DNI327601:DNK327634 DXE327601:DXG327634 EHA327601:EHC327634 EQW327601:EQY327634 FAS327601:FAU327634 FKO327601:FKQ327634 FUK327601:FUM327634 GEG327601:GEI327634 GOC327601:GOE327634 GXY327601:GYA327634 HHU327601:HHW327634 HRQ327601:HRS327634 IBM327601:IBO327634 ILI327601:ILK327634 IVE327601:IVG327634 JFA327601:JFC327634 JOW327601:JOY327634 JYS327601:JYU327634 KIO327601:KIQ327634 KSK327601:KSM327634 LCG327601:LCI327634 LMC327601:LME327634 LVY327601:LWA327634 MFU327601:MFW327634 MPQ327601:MPS327634 MZM327601:MZO327634 NJI327601:NJK327634 NTE327601:NTG327634 ODA327601:ODC327634 OMW327601:OMY327634 OWS327601:OWU327634 PGO327601:PGQ327634 PQK327601:PQM327634 QAG327601:QAI327634 QKC327601:QKE327634 QTY327601:QUA327634 RDU327601:RDW327634 RNQ327601:RNS327634 RXM327601:RXO327634 SHI327601:SHK327634 SRE327601:SRG327634 TBA327601:TBC327634 TKW327601:TKY327634 TUS327601:TUU327634 UEO327601:UEQ327634 UOK327601:UOM327634 UYG327601:UYI327634 VIC327601:VIE327634 VRY327601:VSA327634 WBU327601:WBW327634 WLQ327601:WLS327634 WVM327601:WVO327634 L393137:M393170 JA393137:JC393170 SW393137:SY393170 ACS393137:ACU393170 AMO393137:AMQ393170 AWK393137:AWM393170 BGG393137:BGI393170 BQC393137:BQE393170 BZY393137:CAA393170 CJU393137:CJW393170 CTQ393137:CTS393170 DDM393137:DDO393170 DNI393137:DNK393170 DXE393137:DXG393170 EHA393137:EHC393170 EQW393137:EQY393170 FAS393137:FAU393170 FKO393137:FKQ393170 FUK393137:FUM393170 GEG393137:GEI393170 GOC393137:GOE393170 GXY393137:GYA393170 HHU393137:HHW393170 HRQ393137:HRS393170 IBM393137:IBO393170 ILI393137:ILK393170 IVE393137:IVG393170 JFA393137:JFC393170 JOW393137:JOY393170 JYS393137:JYU393170 KIO393137:KIQ393170 KSK393137:KSM393170 LCG393137:LCI393170 LMC393137:LME393170 LVY393137:LWA393170 MFU393137:MFW393170 MPQ393137:MPS393170 MZM393137:MZO393170 NJI393137:NJK393170 NTE393137:NTG393170 ODA393137:ODC393170 OMW393137:OMY393170 OWS393137:OWU393170 PGO393137:PGQ393170 PQK393137:PQM393170 QAG393137:QAI393170 QKC393137:QKE393170 QTY393137:QUA393170 RDU393137:RDW393170 RNQ393137:RNS393170 RXM393137:RXO393170 SHI393137:SHK393170 SRE393137:SRG393170 TBA393137:TBC393170 TKW393137:TKY393170 TUS393137:TUU393170 UEO393137:UEQ393170 UOK393137:UOM393170 UYG393137:UYI393170 VIC393137:VIE393170 VRY393137:VSA393170 WBU393137:WBW393170 WLQ393137:WLS393170 WVM393137:WVO393170 L458673:M458706 JA458673:JC458706 SW458673:SY458706 ACS458673:ACU458706 AMO458673:AMQ458706 AWK458673:AWM458706 BGG458673:BGI458706 BQC458673:BQE458706 BZY458673:CAA458706 CJU458673:CJW458706 CTQ458673:CTS458706 DDM458673:DDO458706 DNI458673:DNK458706 DXE458673:DXG458706 EHA458673:EHC458706 EQW458673:EQY458706 FAS458673:FAU458706 FKO458673:FKQ458706 FUK458673:FUM458706 GEG458673:GEI458706 GOC458673:GOE458706 GXY458673:GYA458706 HHU458673:HHW458706 HRQ458673:HRS458706 IBM458673:IBO458706 ILI458673:ILK458706 IVE458673:IVG458706 JFA458673:JFC458706 JOW458673:JOY458706 JYS458673:JYU458706 KIO458673:KIQ458706 KSK458673:KSM458706 LCG458673:LCI458706 LMC458673:LME458706 LVY458673:LWA458706 MFU458673:MFW458706 MPQ458673:MPS458706 MZM458673:MZO458706 NJI458673:NJK458706 NTE458673:NTG458706 ODA458673:ODC458706 OMW458673:OMY458706 OWS458673:OWU458706 PGO458673:PGQ458706 PQK458673:PQM458706 QAG458673:QAI458706 QKC458673:QKE458706 QTY458673:QUA458706 RDU458673:RDW458706 RNQ458673:RNS458706 RXM458673:RXO458706 SHI458673:SHK458706 SRE458673:SRG458706 TBA458673:TBC458706 TKW458673:TKY458706 TUS458673:TUU458706 UEO458673:UEQ458706 UOK458673:UOM458706 UYG458673:UYI458706 VIC458673:VIE458706 VRY458673:VSA458706 WBU458673:WBW458706 WLQ458673:WLS458706 WVM458673:WVO458706 L524209:M524242 JA524209:JC524242 SW524209:SY524242 ACS524209:ACU524242 AMO524209:AMQ524242 AWK524209:AWM524242 BGG524209:BGI524242 BQC524209:BQE524242 BZY524209:CAA524242 CJU524209:CJW524242 CTQ524209:CTS524242 DDM524209:DDO524242 DNI524209:DNK524242 DXE524209:DXG524242 EHA524209:EHC524242 EQW524209:EQY524242 FAS524209:FAU524242 FKO524209:FKQ524242 FUK524209:FUM524242 GEG524209:GEI524242 GOC524209:GOE524242 GXY524209:GYA524242 HHU524209:HHW524242 HRQ524209:HRS524242 IBM524209:IBO524242 ILI524209:ILK524242 IVE524209:IVG524242 JFA524209:JFC524242 JOW524209:JOY524242 JYS524209:JYU524242 KIO524209:KIQ524242 KSK524209:KSM524242 LCG524209:LCI524242 LMC524209:LME524242 LVY524209:LWA524242 MFU524209:MFW524242 MPQ524209:MPS524242 MZM524209:MZO524242 NJI524209:NJK524242 NTE524209:NTG524242 ODA524209:ODC524242 OMW524209:OMY524242 OWS524209:OWU524242 PGO524209:PGQ524242 PQK524209:PQM524242 QAG524209:QAI524242 QKC524209:QKE524242 QTY524209:QUA524242 RDU524209:RDW524242 RNQ524209:RNS524242 RXM524209:RXO524242 SHI524209:SHK524242 SRE524209:SRG524242 TBA524209:TBC524242 TKW524209:TKY524242 TUS524209:TUU524242 UEO524209:UEQ524242 UOK524209:UOM524242 UYG524209:UYI524242 VIC524209:VIE524242 VRY524209:VSA524242 WBU524209:WBW524242 WLQ524209:WLS524242 WVM524209:WVO524242 L589745:M589778 JA589745:JC589778 SW589745:SY589778 ACS589745:ACU589778 AMO589745:AMQ589778 AWK589745:AWM589778 BGG589745:BGI589778 BQC589745:BQE589778 BZY589745:CAA589778 CJU589745:CJW589778 CTQ589745:CTS589778 DDM589745:DDO589778 DNI589745:DNK589778 DXE589745:DXG589778 EHA589745:EHC589778 EQW589745:EQY589778 FAS589745:FAU589778 FKO589745:FKQ589778 FUK589745:FUM589778 GEG589745:GEI589778 GOC589745:GOE589778 GXY589745:GYA589778 HHU589745:HHW589778 HRQ589745:HRS589778 IBM589745:IBO589778 ILI589745:ILK589778 IVE589745:IVG589778 JFA589745:JFC589778 JOW589745:JOY589778 JYS589745:JYU589778 KIO589745:KIQ589778 KSK589745:KSM589778 LCG589745:LCI589778 LMC589745:LME589778 LVY589745:LWA589778 MFU589745:MFW589778 MPQ589745:MPS589778 MZM589745:MZO589778 NJI589745:NJK589778 NTE589745:NTG589778 ODA589745:ODC589778 OMW589745:OMY589778 OWS589745:OWU589778 PGO589745:PGQ589778 PQK589745:PQM589778 QAG589745:QAI589778 QKC589745:QKE589778 QTY589745:QUA589778 RDU589745:RDW589778 RNQ589745:RNS589778 RXM589745:RXO589778 SHI589745:SHK589778 SRE589745:SRG589778 TBA589745:TBC589778 TKW589745:TKY589778 TUS589745:TUU589778 UEO589745:UEQ589778 UOK589745:UOM589778 UYG589745:UYI589778 VIC589745:VIE589778 VRY589745:VSA589778 WBU589745:WBW589778 WLQ589745:WLS589778 WVM589745:WVO589778 L655281:M655314 JA655281:JC655314 SW655281:SY655314 ACS655281:ACU655314 AMO655281:AMQ655314 AWK655281:AWM655314 BGG655281:BGI655314 BQC655281:BQE655314 BZY655281:CAA655314 CJU655281:CJW655314 CTQ655281:CTS655314 DDM655281:DDO655314 DNI655281:DNK655314 DXE655281:DXG655314 EHA655281:EHC655314 EQW655281:EQY655314 FAS655281:FAU655314 FKO655281:FKQ655314 FUK655281:FUM655314 GEG655281:GEI655314 GOC655281:GOE655314 GXY655281:GYA655314 HHU655281:HHW655314 HRQ655281:HRS655314 IBM655281:IBO655314 ILI655281:ILK655314 IVE655281:IVG655314 JFA655281:JFC655314 JOW655281:JOY655314 JYS655281:JYU655314 KIO655281:KIQ655314 KSK655281:KSM655314 LCG655281:LCI655314 LMC655281:LME655314 LVY655281:LWA655314 MFU655281:MFW655314 MPQ655281:MPS655314 MZM655281:MZO655314 NJI655281:NJK655314 NTE655281:NTG655314 ODA655281:ODC655314 OMW655281:OMY655314 OWS655281:OWU655314 PGO655281:PGQ655314 PQK655281:PQM655314 QAG655281:QAI655314 QKC655281:QKE655314 QTY655281:QUA655314 RDU655281:RDW655314 RNQ655281:RNS655314 RXM655281:RXO655314 SHI655281:SHK655314 SRE655281:SRG655314 TBA655281:TBC655314 TKW655281:TKY655314 TUS655281:TUU655314 UEO655281:UEQ655314 UOK655281:UOM655314 UYG655281:UYI655314 VIC655281:VIE655314 VRY655281:VSA655314 WBU655281:WBW655314 WLQ655281:WLS655314 WVM655281:WVO655314 L720817:M720850 JA720817:JC720850 SW720817:SY720850 ACS720817:ACU720850 AMO720817:AMQ720850 AWK720817:AWM720850 BGG720817:BGI720850 BQC720817:BQE720850 BZY720817:CAA720850 CJU720817:CJW720850 CTQ720817:CTS720850 DDM720817:DDO720850 DNI720817:DNK720850 DXE720817:DXG720850 EHA720817:EHC720850 EQW720817:EQY720850 FAS720817:FAU720850 FKO720817:FKQ720850 FUK720817:FUM720850 GEG720817:GEI720850 GOC720817:GOE720850 GXY720817:GYA720850 HHU720817:HHW720850 HRQ720817:HRS720850 IBM720817:IBO720850 ILI720817:ILK720850 IVE720817:IVG720850 JFA720817:JFC720850 JOW720817:JOY720850 JYS720817:JYU720850 KIO720817:KIQ720850 KSK720817:KSM720850 LCG720817:LCI720850 LMC720817:LME720850 LVY720817:LWA720850 MFU720817:MFW720850 MPQ720817:MPS720850 MZM720817:MZO720850 NJI720817:NJK720850 NTE720817:NTG720850 ODA720817:ODC720850 OMW720817:OMY720850 OWS720817:OWU720850 PGO720817:PGQ720850 PQK720817:PQM720850 QAG720817:QAI720850 QKC720817:QKE720850 QTY720817:QUA720850 RDU720817:RDW720850 RNQ720817:RNS720850 RXM720817:RXO720850 SHI720817:SHK720850 SRE720817:SRG720850 TBA720817:TBC720850 TKW720817:TKY720850 TUS720817:TUU720850 UEO720817:UEQ720850 UOK720817:UOM720850 UYG720817:UYI720850 VIC720817:VIE720850 VRY720817:VSA720850 WBU720817:WBW720850 WLQ720817:WLS720850 WVM720817:WVO720850 L786353:M786386 JA786353:JC786386 SW786353:SY786386 ACS786353:ACU786386 AMO786353:AMQ786386 AWK786353:AWM786386 BGG786353:BGI786386 BQC786353:BQE786386 BZY786353:CAA786386 CJU786353:CJW786386 CTQ786353:CTS786386 DDM786353:DDO786386 DNI786353:DNK786386 DXE786353:DXG786386 EHA786353:EHC786386 EQW786353:EQY786386 FAS786353:FAU786386 FKO786353:FKQ786386 FUK786353:FUM786386 GEG786353:GEI786386 GOC786353:GOE786386 GXY786353:GYA786386 HHU786353:HHW786386 HRQ786353:HRS786386 IBM786353:IBO786386 ILI786353:ILK786386 IVE786353:IVG786386 JFA786353:JFC786386 JOW786353:JOY786386 JYS786353:JYU786386 KIO786353:KIQ786386 KSK786353:KSM786386 LCG786353:LCI786386 LMC786353:LME786386 LVY786353:LWA786386 MFU786353:MFW786386 MPQ786353:MPS786386 MZM786353:MZO786386 NJI786353:NJK786386 NTE786353:NTG786386 ODA786353:ODC786386 OMW786353:OMY786386 OWS786353:OWU786386 PGO786353:PGQ786386 PQK786353:PQM786386 QAG786353:QAI786386 QKC786353:QKE786386 QTY786353:QUA786386 RDU786353:RDW786386 RNQ786353:RNS786386 RXM786353:RXO786386 SHI786353:SHK786386 SRE786353:SRG786386 TBA786353:TBC786386 TKW786353:TKY786386 TUS786353:TUU786386 UEO786353:UEQ786386 UOK786353:UOM786386 UYG786353:UYI786386 VIC786353:VIE786386 VRY786353:VSA786386 WBU786353:WBW786386 WLQ786353:WLS786386 WVM786353:WVO786386 L851889:M851922 JA851889:JC851922 SW851889:SY851922 ACS851889:ACU851922 AMO851889:AMQ851922 AWK851889:AWM851922 BGG851889:BGI851922 BQC851889:BQE851922 BZY851889:CAA851922 CJU851889:CJW851922 CTQ851889:CTS851922 DDM851889:DDO851922 DNI851889:DNK851922 DXE851889:DXG851922 EHA851889:EHC851922 EQW851889:EQY851922 FAS851889:FAU851922 FKO851889:FKQ851922 FUK851889:FUM851922 GEG851889:GEI851922 GOC851889:GOE851922 GXY851889:GYA851922 HHU851889:HHW851922 HRQ851889:HRS851922 IBM851889:IBO851922 ILI851889:ILK851922 IVE851889:IVG851922 JFA851889:JFC851922 JOW851889:JOY851922 JYS851889:JYU851922 KIO851889:KIQ851922 KSK851889:KSM851922 LCG851889:LCI851922 LMC851889:LME851922 LVY851889:LWA851922 MFU851889:MFW851922 MPQ851889:MPS851922 MZM851889:MZO851922 NJI851889:NJK851922 NTE851889:NTG851922 ODA851889:ODC851922 OMW851889:OMY851922 OWS851889:OWU851922 PGO851889:PGQ851922 PQK851889:PQM851922 QAG851889:QAI851922 QKC851889:QKE851922 QTY851889:QUA851922 RDU851889:RDW851922 RNQ851889:RNS851922 RXM851889:RXO851922 SHI851889:SHK851922 SRE851889:SRG851922 TBA851889:TBC851922 TKW851889:TKY851922 TUS851889:TUU851922 UEO851889:UEQ851922 UOK851889:UOM851922 UYG851889:UYI851922 VIC851889:VIE851922 VRY851889:VSA851922 WBU851889:WBW851922 WLQ851889:WLS851922 WVM851889:WVO851922 L917425:M917458 JA917425:JC917458 SW917425:SY917458 ACS917425:ACU917458 AMO917425:AMQ917458 AWK917425:AWM917458 BGG917425:BGI917458 BQC917425:BQE917458 BZY917425:CAA917458 CJU917425:CJW917458 CTQ917425:CTS917458 DDM917425:DDO917458 DNI917425:DNK917458 DXE917425:DXG917458 EHA917425:EHC917458 EQW917425:EQY917458 FAS917425:FAU917458 FKO917425:FKQ917458 FUK917425:FUM917458 GEG917425:GEI917458 GOC917425:GOE917458 GXY917425:GYA917458 HHU917425:HHW917458 HRQ917425:HRS917458 IBM917425:IBO917458 ILI917425:ILK917458 IVE917425:IVG917458 JFA917425:JFC917458 JOW917425:JOY917458 JYS917425:JYU917458 KIO917425:KIQ917458 KSK917425:KSM917458 LCG917425:LCI917458 LMC917425:LME917458 LVY917425:LWA917458 MFU917425:MFW917458 MPQ917425:MPS917458 MZM917425:MZO917458 NJI917425:NJK917458 NTE917425:NTG917458 ODA917425:ODC917458 OMW917425:OMY917458 OWS917425:OWU917458 PGO917425:PGQ917458 PQK917425:PQM917458 QAG917425:QAI917458 QKC917425:QKE917458 QTY917425:QUA917458 RDU917425:RDW917458 RNQ917425:RNS917458 RXM917425:RXO917458 SHI917425:SHK917458 SRE917425:SRG917458 TBA917425:TBC917458 TKW917425:TKY917458 TUS917425:TUU917458 UEO917425:UEQ917458 UOK917425:UOM917458 UYG917425:UYI917458 VIC917425:VIE917458 VRY917425:VSA917458 WBU917425:WBW917458 WLQ917425:WLS917458 WVM917425:WVO917458 L982961:M982994 JA982961:JC982994 SW982961:SY982994 ACS982961:ACU982994 AMO982961:AMQ982994 AWK982961:AWM982994 BGG982961:BGI982994 BQC982961:BQE982994 BZY982961:CAA982994 CJU982961:CJW982994 CTQ982961:CTS982994 DDM982961:DDO982994 DNI982961:DNK982994 DXE982961:DXG982994 EHA982961:EHC982994 EQW982961:EQY982994 FAS982961:FAU982994 FKO982961:FKQ982994 FUK982961:FUM982994 GEG982961:GEI982994 GOC982961:GOE982994 GXY982961:GYA982994 HHU982961:HHW982994 HRQ982961:HRS982994 IBM982961:IBO982994 ILI982961:ILK982994 IVE982961:IVG982994 JFA982961:JFC982994 JOW982961:JOY982994 JYS982961:JYU982994 KIO982961:KIQ982994 KSK982961:KSM982994 LCG982961:LCI982994 LMC982961:LME982994 LVY982961:LWA982994 MFU982961:MFW982994 MPQ982961:MPS982994 MZM982961:MZO982994 NJI982961:NJK982994 NTE982961:NTG982994 ODA982961:ODC982994 OMW982961:OMY982994 OWS982961:OWU982994 PGO982961:PGQ982994 PQK982961:PQM982994 QAG982961:QAI982994 QKC982961:QKE982994 QTY982961:QUA982994 RDU982961:RDW982994 RNQ982961:RNS982994 RXM982961:RXO982994 SHI982961:SHK982994 SRE982961:SRG982994 TBA982961:TBC982994 TKW982961:TKY982994 TUS982961:TUU982994 UEO982961:UEQ982994 UOK982961:UOM982994 UYG982961:UYI982994 VIC982961:VIE982994 VRY982961:VSA982994 WBU982961:WBW982994 WLQ982961:WLS982994" xr:uid="{5BB3439B-0C7F-4482-B3BA-64E892987DFC}">
      <formula1>0</formula1>
    </dataValidation>
    <dataValidation type="time" allowBlank="1" showInputMessage="1" showErrorMessage="1" errorTitle="Chyba v čase" error="Zadajte čas vo formáte (hh:mm)" sqref="WVE982961:WVF982994 IS17:IT50 SO17:SP50 ACK17:ACL50 AMG17:AMH50 AWC17:AWD50 BFY17:BFZ50 BPU17:BPV50 BZQ17:BZR50 CJM17:CJN50 CTI17:CTJ50 DDE17:DDF50 DNA17:DNB50 DWW17:DWX50 EGS17:EGT50 EQO17:EQP50 FAK17:FAL50 FKG17:FKH50 FUC17:FUD50 GDY17:GDZ50 GNU17:GNV50 GXQ17:GXR50 HHM17:HHN50 HRI17:HRJ50 IBE17:IBF50 ILA17:ILB50 IUW17:IUX50 JES17:JET50 JOO17:JOP50 JYK17:JYL50 KIG17:KIH50 KSC17:KSD50 LBY17:LBZ50 LLU17:LLV50 LVQ17:LVR50 MFM17:MFN50 MPI17:MPJ50 MZE17:MZF50 NJA17:NJB50 NSW17:NSX50 OCS17:OCT50 OMO17:OMP50 OWK17:OWL50 PGG17:PGH50 PQC17:PQD50 PZY17:PZZ50 QJU17:QJV50 QTQ17:QTR50 RDM17:RDN50 RNI17:RNJ50 RXE17:RXF50 SHA17:SHB50 SQW17:SQX50 TAS17:TAT50 TKO17:TKP50 TUK17:TUL50 UEG17:UEH50 UOC17:UOD50 UXY17:UXZ50 VHU17:VHV50 VRQ17:VRR50 WBM17:WBN50 WLI17:WLJ50 WVE17:WVF50 D65457:E65490 IS65457:IT65490 SO65457:SP65490 ACK65457:ACL65490 AMG65457:AMH65490 AWC65457:AWD65490 BFY65457:BFZ65490 BPU65457:BPV65490 BZQ65457:BZR65490 CJM65457:CJN65490 CTI65457:CTJ65490 DDE65457:DDF65490 DNA65457:DNB65490 DWW65457:DWX65490 EGS65457:EGT65490 EQO65457:EQP65490 FAK65457:FAL65490 FKG65457:FKH65490 FUC65457:FUD65490 GDY65457:GDZ65490 GNU65457:GNV65490 GXQ65457:GXR65490 HHM65457:HHN65490 HRI65457:HRJ65490 IBE65457:IBF65490 ILA65457:ILB65490 IUW65457:IUX65490 JES65457:JET65490 JOO65457:JOP65490 JYK65457:JYL65490 KIG65457:KIH65490 KSC65457:KSD65490 LBY65457:LBZ65490 LLU65457:LLV65490 LVQ65457:LVR65490 MFM65457:MFN65490 MPI65457:MPJ65490 MZE65457:MZF65490 NJA65457:NJB65490 NSW65457:NSX65490 OCS65457:OCT65490 OMO65457:OMP65490 OWK65457:OWL65490 PGG65457:PGH65490 PQC65457:PQD65490 PZY65457:PZZ65490 QJU65457:QJV65490 QTQ65457:QTR65490 RDM65457:RDN65490 RNI65457:RNJ65490 RXE65457:RXF65490 SHA65457:SHB65490 SQW65457:SQX65490 TAS65457:TAT65490 TKO65457:TKP65490 TUK65457:TUL65490 UEG65457:UEH65490 UOC65457:UOD65490 UXY65457:UXZ65490 VHU65457:VHV65490 VRQ65457:VRR65490 WBM65457:WBN65490 WLI65457:WLJ65490 WVE65457:WVF65490 D130993:E131026 IS130993:IT131026 SO130993:SP131026 ACK130993:ACL131026 AMG130993:AMH131026 AWC130993:AWD131026 BFY130993:BFZ131026 BPU130993:BPV131026 BZQ130993:BZR131026 CJM130993:CJN131026 CTI130993:CTJ131026 DDE130993:DDF131026 DNA130993:DNB131026 DWW130993:DWX131026 EGS130993:EGT131026 EQO130993:EQP131026 FAK130993:FAL131026 FKG130993:FKH131026 FUC130993:FUD131026 GDY130993:GDZ131026 GNU130993:GNV131026 GXQ130993:GXR131026 HHM130993:HHN131026 HRI130993:HRJ131026 IBE130993:IBF131026 ILA130993:ILB131026 IUW130993:IUX131026 JES130993:JET131026 JOO130993:JOP131026 JYK130993:JYL131026 KIG130993:KIH131026 KSC130993:KSD131026 LBY130993:LBZ131026 LLU130993:LLV131026 LVQ130993:LVR131026 MFM130993:MFN131026 MPI130993:MPJ131026 MZE130993:MZF131026 NJA130993:NJB131026 NSW130993:NSX131026 OCS130993:OCT131026 OMO130993:OMP131026 OWK130993:OWL131026 PGG130993:PGH131026 PQC130993:PQD131026 PZY130993:PZZ131026 QJU130993:QJV131026 QTQ130993:QTR131026 RDM130993:RDN131026 RNI130993:RNJ131026 RXE130993:RXF131026 SHA130993:SHB131026 SQW130993:SQX131026 TAS130993:TAT131026 TKO130993:TKP131026 TUK130993:TUL131026 UEG130993:UEH131026 UOC130993:UOD131026 UXY130993:UXZ131026 VHU130993:VHV131026 VRQ130993:VRR131026 WBM130993:WBN131026 WLI130993:WLJ131026 WVE130993:WVF131026 D196529:E196562 IS196529:IT196562 SO196529:SP196562 ACK196529:ACL196562 AMG196529:AMH196562 AWC196529:AWD196562 BFY196529:BFZ196562 BPU196529:BPV196562 BZQ196529:BZR196562 CJM196529:CJN196562 CTI196529:CTJ196562 DDE196529:DDF196562 DNA196529:DNB196562 DWW196529:DWX196562 EGS196529:EGT196562 EQO196529:EQP196562 FAK196529:FAL196562 FKG196529:FKH196562 FUC196529:FUD196562 GDY196529:GDZ196562 GNU196529:GNV196562 GXQ196529:GXR196562 HHM196529:HHN196562 HRI196529:HRJ196562 IBE196529:IBF196562 ILA196529:ILB196562 IUW196529:IUX196562 JES196529:JET196562 JOO196529:JOP196562 JYK196529:JYL196562 KIG196529:KIH196562 KSC196529:KSD196562 LBY196529:LBZ196562 LLU196529:LLV196562 LVQ196529:LVR196562 MFM196529:MFN196562 MPI196529:MPJ196562 MZE196529:MZF196562 NJA196529:NJB196562 NSW196529:NSX196562 OCS196529:OCT196562 OMO196529:OMP196562 OWK196529:OWL196562 PGG196529:PGH196562 PQC196529:PQD196562 PZY196529:PZZ196562 QJU196529:QJV196562 QTQ196529:QTR196562 RDM196529:RDN196562 RNI196529:RNJ196562 RXE196529:RXF196562 SHA196529:SHB196562 SQW196529:SQX196562 TAS196529:TAT196562 TKO196529:TKP196562 TUK196529:TUL196562 UEG196529:UEH196562 UOC196529:UOD196562 UXY196529:UXZ196562 VHU196529:VHV196562 VRQ196529:VRR196562 WBM196529:WBN196562 WLI196529:WLJ196562 WVE196529:WVF196562 D262065:E262098 IS262065:IT262098 SO262065:SP262098 ACK262065:ACL262098 AMG262065:AMH262098 AWC262065:AWD262098 BFY262065:BFZ262098 BPU262065:BPV262098 BZQ262065:BZR262098 CJM262065:CJN262098 CTI262065:CTJ262098 DDE262065:DDF262098 DNA262065:DNB262098 DWW262065:DWX262098 EGS262065:EGT262098 EQO262065:EQP262098 FAK262065:FAL262098 FKG262065:FKH262098 FUC262065:FUD262098 GDY262065:GDZ262098 GNU262065:GNV262098 GXQ262065:GXR262098 HHM262065:HHN262098 HRI262065:HRJ262098 IBE262065:IBF262098 ILA262065:ILB262098 IUW262065:IUX262098 JES262065:JET262098 JOO262065:JOP262098 JYK262065:JYL262098 KIG262065:KIH262098 KSC262065:KSD262098 LBY262065:LBZ262098 LLU262065:LLV262098 LVQ262065:LVR262098 MFM262065:MFN262098 MPI262065:MPJ262098 MZE262065:MZF262098 NJA262065:NJB262098 NSW262065:NSX262098 OCS262065:OCT262098 OMO262065:OMP262098 OWK262065:OWL262098 PGG262065:PGH262098 PQC262065:PQD262098 PZY262065:PZZ262098 QJU262065:QJV262098 QTQ262065:QTR262098 RDM262065:RDN262098 RNI262065:RNJ262098 RXE262065:RXF262098 SHA262065:SHB262098 SQW262065:SQX262098 TAS262065:TAT262098 TKO262065:TKP262098 TUK262065:TUL262098 UEG262065:UEH262098 UOC262065:UOD262098 UXY262065:UXZ262098 VHU262065:VHV262098 VRQ262065:VRR262098 WBM262065:WBN262098 WLI262065:WLJ262098 WVE262065:WVF262098 D327601:E327634 IS327601:IT327634 SO327601:SP327634 ACK327601:ACL327634 AMG327601:AMH327634 AWC327601:AWD327634 BFY327601:BFZ327634 BPU327601:BPV327634 BZQ327601:BZR327634 CJM327601:CJN327634 CTI327601:CTJ327634 DDE327601:DDF327634 DNA327601:DNB327634 DWW327601:DWX327634 EGS327601:EGT327634 EQO327601:EQP327634 FAK327601:FAL327634 FKG327601:FKH327634 FUC327601:FUD327634 GDY327601:GDZ327634 GNU327601:GNV327634 GXQ327601:GXR327634 HHM327601:HHN327634 HRI327601:HRJ327634 IBE327601:IBF327634 ILA327601:ILB327634 IUW327601:IUX327634 JES327601:JET327634 JOO327601:JOP327634 JYK327601:JYL327634 KIG327601:KIH327634 KSC327601:KSD327634 LBY327601:LBZ327634 LLU327601:LLV327634 LVQ327601:LVR327634 MFM327601:MFN327634 MPI327601:MPJ327634 MZE327601:MZF327634 NJA327601:NJB327634 NSW327601:NSX327634 OCS327601:OCT327634 OMO327601:OMP327634 OWK327601:OWL327634 PGG327601:PGH327634 PQC327601:PQD327634 PZY327601:PZZ327634 QJU327601:QJV327634 QTQ327601:QTR327634 RDM327601:RDN327634 RNI327601:RNJ327634 RXE327601:RXF327634 SHA327601:SHB327634 SQW327601:SQX327634 TAS327601:TAT327634 TKO327601:TKP327634 TUK327601:TUL327634 UEG327601:UEH327634 UOC327601:UOD327634 UXY327601:UXZ327634 VHU327601:VHV327634 VRQ327601:VRR327634 WBM327601:WBN327634 WLI327601:WLJ327634 WVE327601:WVF327634 D393137:E393170 IS393137:IT393170 SO393137:SP393170 ACK393137:ACL393170 AMG393137:AMH393170 AWC393137:AWD393170 BFY393137:BFZ393170 BPU393137:BPV393170 BZQ393137:BZR393170 CJM393137:CJN393170 CTI393137:CTJ393170 DDE393137:DDF393170 DNA393137:DNB393170 DWW393137:DWX393170 EGS393137:EGT393170 EQO393137:EQP393170 FAK393137:FAL393170 FKG393137:FKH393170 FUC393137:FUD393170 GDY393137:GDZ393170 GNU393137:GNV393170 GXQ393137:GXR393170 HHM393137:HHN393170 HRI393137:HRJ393170 IBE393137:IBF393170 ILA393137:ILB393170 IUW393137:IUX393170 JES393137:JET393170 JOO393137:JOP393170 JYK393137:JYL393170 KIG393137:KIH393170 KSC393137:KSD393170 LBY393137:LBZ393170 LLU393137:LLV393170 LVQ393137:LVR393170 MFM393137:MFN393170 MPI393137:MPJ393170 MZE393137:MZF393170 NJA393137:NJB393170 NSW393137:NSX393170 OCS393137:OCT393170 OMO393137:OMP393170 OWK393137:OWL393170 PGG393137:PGH393170 PQC393137:PQD393170 PZY393137:PZZ393170 QJU393137:QJV393170 QTQ393137:QTR393170 RDM393137:RDN393170 RNI393137:RNJ393170 RXE393137:RXF393170 SHA393137:SHB393170 SQW393137:SQX393170 TAS393137:TAT393170 TKO393137:TKP393170 TUK393137:TUL393170 UEG393137:UEH393170 UOC393137:UOD393170 UXY393137:UXZ393170 VHU393137:VHV393170 VRQ393137:VRR393170 WBM393137:WBN393170 WLI393137:WLJ393170 WVE393137:WVF393170 D458673:E458706 IS458673:IT458706 SO458673:SP458706 ACK458673:ACL458706 AMG458673:AMH458706 AWC458673:AWD458706 BFY458673:BFZ458706 BPU458673:BPV458706 BZQ458673:BZR458706 CJM458673:CJN458706 CTI458673:CTJ458706 DDE458673:DDF458706 DNA458673:DNB458706 DWW458673:DWX458706 EGS458673:EGT458706 EQO458673:EQP458706 FAK458673:FAL458706 FKG458673:FKH458706 FUC458673:FUD458706 GDY458673:GDZ458706 GNU458673:GNV458706 GXQ458673:GXR458706 HHM458673:HHN458706 HRI458673:HRJ458706 IBE458673:IBF458706 ILA458673:ILB458706 IUW458673:IUX458706 JES458673:JET458706 JOO458673:JOP458706 JYK458673:JYL458706 KIG458673:KIH458706 KSC458673:KSD458706 LBY458673:LBZ458706 LLU458673:LLV458706 LVQ458673:LVR458706 MFM458673:MFN458706 MPI458673:MPJ458706 MZE458673:MZF458706 NJA458673:NJB458706 NSW458673:NSX458706 OCS458673:OCT458706 OMO458673:OMP458706 OWK458673:OWL458706 PGG458673:PGH458706 PQC458673:PQD458706 PZY458673:PZZ458706 QJU458673:QJV458706 QTQ458673:QTR458706 RDM458673:RDN458706 RNI458673:RNJ458706 RXE458673:RXF458706 SHA458673:SHB458706 SQW458673:SQX458706 TAS458673:TAT458706 TKO458673:TKP458706 TUK458673:TUL458706 UEG458673:UEH458706 UOC458673:UOD458706 UXY458673:UXZ458706 VHU458673:VHV458706 VRQ458673:VRR458706 WBM458673:WBN458706 WLI458673:WLJ458706 WVE458673:WVF458706 D524209:E524242 IS524209:IT524242 SO524209:SP524242 ACK524209:ACL524242 AMG524209:AMH524242 AWC524209:AWD524242 BFY524209:BFZ524242 BPU524209:BPV524242 BZQ524209:BZR524242 CJM524209:CJN524242 CTI524209:CTJ524242 DDE524209:DDF524242 DNA524209:DNB524242 DWW524209:DWX524242 EGS524209:EGT524242 EQO524209:EQP524242 FAK524209:FAL524242 FKG524209:FKH524242 FUC524209:FUD524242 GDY524209:GDZ524242 GNU524209:GNV524242 GXQ524209:GXR524242 HHM524209:HHN524242 HRI524209:HRJ524242 IBE524209:IBF524242 ILA524209:ILB524242 IUW524209:IUX524242 JES524209:JET524242 JOO524209:JOP524242 JYK524209:JYL524242 KIG524209:KIH524242 KSC524209:KSD524242 LBY524209:LBZ524242 LLU524209:LLV524242 LVQ524209:LVR524242 MFM524209:MFN524242 MPI524209:MPJ524242 MZE524209:MZF524242 NJA524209:NJB524242 NSW524209:NSX524242 OCS524209:OCT524242 OMO524209:OMP524242 OWK524209:OWL524242 PGG524209:PGH524242 PQC524209:PQD524242 PZY524209:PZZ524242 QJU524209:QJV524242 QTQ524209:QTR524242 RDM524209:RDN524242 RNI524209:RNJ524242 RXE524209:RXF524242 SHA524209:SHB524242 SQW524209:SQX524242 TAS524209:TAT524242 TKO524209:TKP524242 TUK524209:TUL524242 UEG524209:UEH524242 UOC524209:UOD524242 UXY524209:UXZ524242 VHU524209:VHV524242 VRQ524209:VRR524242 WBM524209:WBN524242 WLI524209:WLJ524242 WVE524209:WVF524242 D589745:E589778 IS589745:IT589778 SO589745:SP589778 ACK589745:ACL589778 AMG589745:AMH589778 AWC589745:AWD589778 BFY589745:BFZ589778 BPU589745:BPV589778 BZQ589745:BZR589778 CJM589745:CJN589778 CTI589745:CTJ589778 DDE589745:DDF589778 DNA589745:DNB589778 DWW589745:DWX589778 EGS589745:EGT589778 EQO589745:EQP589778 FAK589745:FAL589778 FKG589745:FKH589778 FUC589745:FUD589778 GDY589745:GDZ589778 GNU589745:GNV589778 GXQ589745:GXR589778 HHM589745:HHN589778 HRI589745:HRJ589778 IBE589745:IBF589778 ILA589745:ILB589778 IUW589745:IUX589778 JES589745:JET589778 JOO589745:JOP589778 JYK589745:JYL589778 KIG589745:KIH589778 KSC589745:KSD589778 LBY589745:LBZ589778 LLU589745:LLV589778 LVQ589745:LVR589778 MFM589745:MFN589778 MPI589745:MPJ589778 MZE589745:MZF589778 NJA589745:NJB589778 NSW589745:NSX589778 OCS589745:OCT589778 OMO589745:OMP589778 OWK589745:OWL589778 PGG589745:PGH589778 PQC589745:PQD589778 PZY589745:PZZ589778 QJU589745:QJV589778 QTQ589745:QTR589778 RDM589745:RDN589778 RNI589745:RNJ589778 RXE589745:RXF589778 SHA589745:SHB589778 SQW589745:SQX589778 TAS589745:TAT589778 TKO589745:TKP589778 TUK589745:TUL589778 UEG589745:UEH589778 UOC589745:UOD589778 UXY589745:UXZ589778 VHU589745:VHV589778 VRQ589745:VRR589778 WBM589745:WBN589778 WLI589745:WLJ589778 WVE589745:WVF589778 D655281:E655314 IS655281:IT655314 SO655281:SP655314 ACK655281:ACL655314 AMG655281:AMH655314 AWC655281:AWD655314 BFY655281:BFZ655314 BPU655281:BPV655314 BZQ655281:BZR655314 CJM655281:CJN655314 CTI655281:CTJ655314 DDE655281:DDF655314 DNA655281:DNB655314 DWW655281:DWX655314 EGS655281:EGT655314 EQO655281:EQP655314 FAK655281:FAL655314 FKG655281:FKH655314 FUC655281:FUD655314 GDY655281:GDZ655314 GNU655281:GNV655314 GXQ655281:GXR655314 HHM655281:HHN655314 HRI655281:HRJ655314 IBE655281:IBF655314 ILA655281:ILB655314 IUW655281:IUX655314 JES655281:JET655314 JOO655281:JOP655314 JYK655281:JYL655314 KIG655281:KIH655314 KSC655281:KSD655314 LBY655281:LBZ655314 LLU655281:LLV655314 LVQ655281:LVR655314 MFM655281:MFN655314 MPI655281:MPJ655314 MZE655281:MZF655314 NJA655281:NJB655314 NSW655281:NSX655314 OCS655281:OCT655314 OMO655281:OMP655314 OWK655281:OWL655314 PGG655281:PGH655314 PQC655281:PQD655314 PZY655281:PZZ655314 QJU655281:QJV655314 QTQ655281:QTR655314 RDM655281:RDN655314 RNI655281:RNJ655314 RXE655281:RXF655314 SHA655281:SHB655314 SQW655281:SQX655314 TAS655281:TAT655314 TKO655281:TKP655314 TUK655281:TUL655314 UEG655281:UEH655314 UOC655281:UOD655314 UXY655281:UXZ655314 VHU655281:VHV655314 VRQ655281:VRR655314 WBM655281:WBN655314 WLI655281:WLJ655314 WVE655281:WVF655314 D720817:E720850 IS720817:IT720850 SO720817:SP720850 ACK720817:ACL720850 AMG720817:AMH720850 AWC720817:AWD720850 BFY720817:BFZ720850 BPU720817:BPV720850 BZQ720817:BZR720850 CJM720817:CJN720850 CTI720817:CTJ720850 DDE720817:DDF720850 DNA720817:DNB720850 DWW720817:DWX720850 EGS720817:EGT720850 EQO720817:EQP720850 FAK720817:FAL720850 FKG720817:FKH720850 FUC720817:FUD720850 GDY720817:GDZ720850 GNU720817:GNV720850 GXQ720817:GXR720850 HHM720817:HHN720850 HRI720817:HRJ720850 IBE720817:IBF720850 ILA720817:ILB720850 IUW720817:IUX720850 JES720817:JET720850 JOO720817:JOP720850 JYK720817:JYL720850 KIG720817:KIH720850 KSC720817:KSD720850 LBY720817:LBZ720850 LLU720817:LLV720850 LVQ720817:LVR720850 MFM720817:MFN720850 MPI720817:MPJ720850 MZE720817:MZF720850 NJA720817:NJB720850 NSW720817:NSX720850 OCS720817:OCT720850 OMO720817:OMP720850 OWK720817:OWL720850 PGG720817:PGH720850 PQC720817:PQD720850 PZY720817:PZZ720850 QJU720817:QJV720850 QTQ720817:QTR720850 RDM720817:RDN720850 RNI720817:RNJ720850 RXE720817:RXF720850 SHA720817:SHB720850 SQW720817:SQX720850 TAS720817:TAT720850 TKO720817:TKP720850 TUK720817:TUL720850 UEG720817:UEH720850 UOC720817:UOD720850 UXY720817:UXZ720850 VHU720817:VHV720850 VRQ720817:VRR720850 WBM720817:WBN720850 WLI720817:WLJ720850 WVE720817:WVF720850 D786353:E786386 IS786353:IT786386 SO786353:SP786386 ACK786353:ACL786386 AMG786353:AMH786386 AWC786353:AWD786386 BFY786353:BFZ786386 BPU786353:BPV786386 BZQ786353:BZR786386 CJM786353:CJN786386 CTI786353:CTJ786386 DDE786353:DDF786386 DNA786353:DNB786386 DWW786353:DWX786386 EGS786353:EGT786386 EQO786353:EQP786386 FAK786353:FAL786386 FKG786353:FKH786386 FUC786353:FUD786386 GDY786353:GDZ786386 GNU786353:GNV786386 GXQ786353:GXR786386 HHM786353:HHN786386 HRI786353:HRJ786386 IBE786353:IBF786386 ILA786353:ILB786386 IUW786353:IUX786386 JES786353:JET786386 JOO786353:JOP786386 JYK786353:JYL786386 KIG786353:KIH786386 KSC786353:KSD786386 LBY786353:LBZ786386 LLU786353:LLV786386 LVQ786353:LVR786386 MFM786353:MFN786386 MPI786353:MPJ786386 MZE786353:MZF786386 NJA786353:NJB786386 NSW786353:NSX786386 OCS786353:OCT786386 OMO786353:OMP786386 OWK786353:OWL786386 PGG786353:PGH786386 PQC786353:PQD786386 PZY786353:PZZ786386 QJU786353:QJV786386 QTQ786353:QTR786386 RDM786353:RDN786386 RNI786353:RNJ786386 RXE786353:RXF786386 SHA786353:SHB786386 SQW786353:SQX786386 TAS786353:TAT786386 TKO786353:TKP786386 TUK786353:TUL786386 UEG786353:UEH786386 UOC786353:UOD786386 UXY786353:UXZ786386 VHU786353:VHV786386 VRQ786353:VRR786386 WBM786353:WBN786386 WLI786353:WLJ786386 WVE786353:WVF786386 D851889:E851922 IS851889:IT851922 SO851889:SP851922 ACK851889:ACL851922 AMG851889:AMH851922 AWC851889:AWD851922 BFY851889:BFZ851922 BPU851889:BPV851922 BZQ851889:BZR851922 CJM851889:CJN851922 CTI851889:CTJ851922 DDE851889:DDF851922 DNA851889:DNB851922 DWW851889:DWX851922 EGS851889:EGT851922 EQO851889:EQP851922 FAK851889:FAL851922 FKG851889:FKH851922 FUC851889:FUD851922 GDY851889:GDZ851922 GNU851889:GNV851922 GXQ851889:GXR851922 HHM851889:HHN851922 HRI851889:HRJ851922 IBE851889:IBF851922 ILA851889:ILB851922 IUW851889:IUX851922 JES851889:JET851922 JOO851889:JOP851922 JYK851889:JYL851922 KIG851889:KIH851922 KSC851889:KSD851922 LBY851889:LBZ851922 LLU851889:LLV851922 LVQ851889:LVR851922 MFM851889:MFN851922 MPI851889:MPJ851922 MZE851889:MZF851922 NJA851889:NJB851922 NSW851889:NSX851922 OCS851889:OCT851922 OMO851889:OMP851922 OWK851889:OWL851922 PGG851889:PGH851922 PQC851889:PQD851922 PZY851889:PZZ851922 QJU851889:QJV851922 QTQ851889:QTR851922 RDM851889:RDN851922 RNI851889:RNJ851922 RXE851889:RXF851922 SHA851889:SHB851922 SQW851889:SQX851922 TAS851889:TAT851922 TKO851889:TKP851922 TUK851889:TUL851922 UEG851889:UEH851922 UOC851889:UOD851922 UXY851889:UXZ851922 VHU851889:VHV851922 VRQ851889:VRR851922 WBM851889:WBN851922 WLI851889:WLJ851922 WVE851889:WVF851922 D917425:E917458 IS917425:IT917458 SO917425:SP917458 ACK917425:ACL917458 AMG917425:AMH917458 AWC917425:AWD917458 BFY917425:BFZ917458 BPU917425:BPV917458 BZQ917425:BZR917458 CJM917425:CJN917458 CTI917425:CTJ917458 DDE917425:DDF917458 DNA917425:DNB917458 DWW917425:DWX917458 EGS917425:EGT917458 EQO917425:EQP917458 FAK917425:FAL917458 FKG917425:FKH917458 FUC917425:FUD917458 GDY917425:GDZ917458 GNU917425:GNV917458 GXQ917425:GXR917458 HHM917425:HHN917458 HRI917425:HRJ917458 IBE917425:IBF917458 ILA917425:ILB917458 IUW917425:IUX917458 JES917425:JET917458 JOO917425:JOP917458 JYK917425:JYL917458 KIG917425:KIH917458 KSC917425:KSD917458 LBY917425:LBZ917458 LLU917425:LLV917458 LVQ917425:LVR917458 MFM917425:MFN917458 MPI917425:MPJ917458 MZE917425:MZF917458 NJA917425:NJB917458 NSW917425:NSX917458 OCS917425:OCT917458 OMO917425:OMP917458 OWK917425:OWL917458 PGG917425:PGH917458 PQC917425:PQD917458 PZY917425:PZZ917458 QJU917425:QJV917458 QTQ917425:QTR917458 RDM917425:RDN917458 RNI917425:RNJ917458 RXE917425:RXF917458 SHA917425:SHB917458 SQW917425:SQX917458 TAS917425:TAT917458 TKO917425:TKP917458 TUK917425:TUL917458 UEG917425:UEH917458 UOC917425:UOD917458 UXY917425:UXZ917458 VHU917425:VHV917458 VRQ917425:VRR917458 WBM917425:WBN917458 WLI917425:WLJ917458 WVE917425:WVF917458 D982961:E982994 IS982961:IT982994 SO982961:SP982994 ACK982961:ACL982994 AMG982961:AMH982994 AWC982961:AWD982994 BFY982961:BFZ982994 BPU982961:BPV982994 BZQ982961:BZR982994 CJM982961:CJN982994 CTI982961:CTJ982994 DDE982961:DDF982994 DNA982961:DNB982994 DWW982961:DWX982994 EGS982961:EGT982994 EQO982961:EQP982994 FAK982961:FAL982994 FKG982961:FKH982994 FUC982961:FUD982994 GDY982961:GDZ982994 GNU982961:GNV982994 GXQ982961:GXR982994 HHM982961:HHN982994 HRI982961:HRJ982994 IBE982961:IBF982994 ILA982961:ILB982994 IUW982961:IUX982994 JES982961:JET982994 JOO982961:JOP982994 JYK982961:JYL982994 KIG982961:KIH982994 KSC982961:KSD982994 LBY982961:LBZ982994 LLU982961:LLV982994 LVQ982961:LVR982994 MFM982961:MFN982994 MPI982961:MPJ982994 MZE982961:MZF982994 NJA982961:NJB982994 NSW982961:NSX982994 OCS982961:OCT982994 OMO982961:OMP982994 OWK982961:OWL982994 PGG982961:PGH982994 PQC982961:PQD982994 PZY982961:PZZ982994 QJU982961:QJV982994 QTQ982961:QTR982994 RDM982961:RDN982994 RNI982961:RNJ982994 RXE982961:RXF982994 SHA982961:SHB982994 SQW982961:SQX982994 TAS982961:TAT982994 TKO982961:TKP982994 TUK982961:TUL982994 UEG982961:UEH982994 UOC982961:UOD982994 UXY982961:UXZ982994 VHU982961:VHV982994 VRQ982961:VRR982994 WBM982961:WBN982994 WLI982961:WLJ982994 D17:E50" xr:uid="{98ADF49C-4295-4352-823E-14097E67ED59}">
      <formula1>0</formula1>
      <formula2>0.999305555555556</formula2>
    </dataValidation>
    <dataValidation type="date" allowBlank="1" showInputMessage="1" showErrorMessage="1" errorTitle="Chyba v dátume" error="Zadajte dátum vo formáte (dd.mm.rrrr)" sqref="WVD982961:WVD982994 IR17:IR50 SN17:SN50 ACJ17:ACJ50 AMF17:AMF50 AWB17:AWB50 BFX17:BFX50 BPT17:BPT50 BZP17:BZP50 CJL17:CJL50 CTH17:CTH50 DDD17:DDD50 DMZ17:DMZ50 DWV17:DWV50 EGR17:EGR50 EQN17:EQN50 FAJ17:FAJ50 FKF17:FKF50 FUB17:FUB50 GDX17:GDX50 GNT17:GNT50 GXP17:GXP50 HHL17:HHL50 HRH17:HRH50 IBD17:IBD50 IKZ17:IKZ50 IUV17:IUV50 JER17:JER50 JON17:JON50 JYJ17:JYJ50 KIF17:KIF50 KSB17:KSB50 LBX17:LBX50 LLT17:LLT50 LVP17:LVP50 MFL17:MFL50 MPH17:MPH50 MZD17:MZD50 NIZ17:NIZ50 NSV17:NSV50 OCR17:OCR50 OMN17:OMN50 OWJ17:OWJ50 PGF17:PGF50 PQB17:PQB50 PZX17:PZX50 QJT17:QJT50 QTP17:QTP50 RDL17:RDL50 RNH17:RNH50 RXD17:RXD50 SGZ17:SGZ50 SQV17:SQV50 TAR17:TAR50 TKN17:TKN50 TUJ17:TUJ50 UEF17:UEF50 UOB17:UOB50 UXX17:UXX50 VHT17:VHT50 VRP17:VRP50 WBL17:WBL50 WLH17:WLH50 WVD17:WVD50 C65457:C65490 IR65457:IR65490 SN65457:SN65490 ACJ65457:ACJ65490 AMF65457:AMF65490 AWB65457:AWB65490 BFX65457:BFX65490 BPT65457:BPT65490 BZP65457:BZP65490 CJL65457:CJL65490 CTH65457:CTH65490 DDD65457:DDD65490 DMZ65457:DMZ65490 DWV65457:DWV65490 EGR65457:EGR65490 EQN65457:EQN65490 FAJ65457:FAJ65490 FKF65457:FKF65490 FUB65457:FUB65490 GDX65457:GDX65490 GNT65457:GNT65490 GXP65457:GXP65490 HHL65457:HHL65490 HRH65457:HRH65490 IBD65457:IBD65490 IKZ65457:IKZ65490 IUV65457:IUV65490 JER65457:JER65490 JON65457:JON65490 JYJ65457:JYJ65490 KIF65457:KIF65490 KSB65457:KSB65490 LBX65457:LBX65490 LLT65457:LLT65490 LVP65457:LVP65490 MFL65457:MFL65490 MPH65457:MPH65490 MZD65457:MZD65490 NIZ65457:NIZ65490 NSV65457:NSV65490 OCR65457:OCR65490 OMN65457:OMN65490 OWJ65457:OWJ65490 PGF65457:PGF65490 PQB65457:PQB65490 PZX65457:PZX65490 QJT65457:QJT65490 QTP65457:QTP65490 RDL65457:RDL65490 RNH65457:RNH65490 RXD65457:RXD65490 SGZ65457:SGZ65490 SQV65457:SQV65490 TAR65457:TAR65490 TKN65457:TKN65490 TUJ65457:TUJ65490 UEF65457:UEF65490 UOB65457:UOB65490 UXX65457:UXX65490 VHT65457:VHT65490 VRP65457:VRP65490 WBL65457:WBL65490 WLH65457:WLH65490 WVD65457:WVD65490 C130993:C131026 IR130993:IR131026 SN130993:SN131026 ACJ130993:ACJ131026 AMF130993:AMF131026 AWB130993:AWB131026 BFX130993:BFX131026 BPT130993:BPT131026 BZP130993:BZP131026 CJL130993:CJL131026 CTH130993:CTH131026 DDD130993:DDD131026 DMZ130993:DMZ131026 DWV130993:DWV131026 EGR130993:EGR131026 EQN130993:EQN131026 FAJ130993:FAJ131026 FKF130993:FKF131026 FUB130993:FUB131026 GDX130993:GDX131026 GNT130993:GNT131026 GXP130993:GXP131026 HHL130993:HHL131026 HRH130993:HRH131026 IBD130993:IBD131026 IKZ130993:IKZ131026 IUV130993:IUV131026 JER130993:JER131026 JON130993:JON131026 JYJ130993:JYJ131026 KIF130993:KIF131026 KSB130993:KSB131026 LBX130993:LBX131026 LLT130993:LLT131026 LVP130993:LVP131026 MFL130993:MFL131026 MPH130993:MPH131026 MZD130993:MZD131026 NIZ130993:NIZ131026 NSV130993:NSV131026 OCR130993:OCR131026 OMN130993:OMN131026 OWJ130993:OWJ131026 PGF130993:PGF131026 PQB130993:PQB131026 PZX130993:PZX131026 QJT130993:QJT131026 QTP130993:QTP131026 RDL130993:RDL131026 RNH130993:RNH131026 RXD130993:RXD131026 SGZ130993:SGZ131026 SQV130993:SQV131026 TAR130993:TAR131026 TKN130993:TKN131026 TUJ130993:TUJ131026 UEF130993:UEF131026 UOB130993:UOB131026 UXX130993:UXX131026 VHT130993:VHT131026 VRP130993:VRP131026 WBL130993:WBL131026 WLH130993:WLH131026 WVD130993:WVD131026 C196529:C196562 IR196529:IR196562 SN196529:SN196562 ACJ196529:ACJ196562 AMF196529:AMF196562 AWB196529:AWB196562 BFX196529:BFX196562 BPT196529:BPT196562 BZP196529:BZP196562 CJL196529:CJL196562 CTH196529:CTH196562 DDD196529:DDD196562 DMZ196529:DMZ196562 DWV196529:DWV196562 EGR196529:EGR196562 EQN196529:EQN196562 FAJ196529:FAJ196562 FKF196529:FKF196562 FUB196529:FUB196562 GDX196529:GDX196562 GNT196529:GNT196562 GXP196529:GXP196562 HHL196529:HHL196562 HRH196529:HRH196562 IBD196529:IBD196562 IKZ196529:IKZ196562 IUV196529:IUV196562 JER196529:JER196562 JON196529:JON196562 JYJ196529:JYJ196562 KIF196529:KIF196562 KSB196529:KSB196562 LBX196529:LBX196562 LLT196529:LLT196562 LVP196529:LVP196562 MFL196529:MFL196562 MPH196529:MPH196562 MZD196529:MZD196562 NIZ196529:NIZ196562 NSV196529:NSV196562 OCR196529:OCR196562 OMN196529:OMN196562 OWJ196529:OWJ196562 PGF196529:PGF196562 PQB196529:PQB196562 PZX196529:PZX196562 QJT196529:QJT196562 QTP196529:QTP196562 RDL196529:RDL196562 RNH196529:RNH196562 RXD196529:RXD196562 SGZ196529:SGZ196562 SQV196529:SQV196562 TAR196529:TAR196562 TKN196529:TKN196562 TUJ196529:TUJ196562 UEF196529:UEF196562 UOB196529:UOB196562 UXX196529:UXX196562 VHT196529:VHT196562 VRP196529:VRP196562 WBL196529:WBL196562 WLH196529:WLH196562 WVD196529:WVD196562 C262065:C262098 IR262065:IR262098 SN262065:SN262098 ACJ262065:ACJ262098 AMF262065:AMF262098 AWB262065:AWB262098 BFX262065:BFX262098 BPT262065:BPT262098 BZP262065:BZP262098 CJL262065:CJL262098 CTH262065:CTH262098 DDD262065:DDD262098 DMZ262065:DMZ262098 DWV262065:DWV262098 EGR262065:EGR262098 EQN262065:EQN262098 FAJ262065:FAJ262098 FKF262065:FKF262098 FUB262065:FUB262098 GDX262065:GDX262098 GNT262065:GNT262098 GXP262065:GXP262098 HHL262065:HHL262098 HRH262065:HRH262098 IBD262065:IBD262098 IKZ262065:IKZ262098 IUV262065:IUV262098 JER262065:JER262098 JON262065:JON262098 JYJ262065:JYJ262098 KIF262065:KIF262098 KSB262065:KSB262098 LBX262065:LBX262098 LLT262065:LLT262098 LVP262065:LVP262098 MFL262065:MFL262098 MPH262065:MPH262098 MZD262065:MZD262098 NIZ262065:NIZ262098 NSV262065:NSV262098 OCR262065:OCR262098 OMN262065:OMN262098 OWJ262065:OWJ262098 PGF262065:PGF262098 PQB262065:PQB262098 PZX262065:PZX262098 QJT262065:QJT262098 QTP262065:QTP262098 RDL262065:RDL262098 RNH262065:RNH262098 RXD262065:RXD262098 SGZ262065:SGZ262098 SQV262065:SQV262098 TAR262065:TAR262098 TKN262065:TKN262098 TUJ262065:TUJ262098 UEF262065:UEF262098 UOB262065:UOB262098 UXX262065:UXX262098 VHT262065:VHT262098 VRP262065:VRP262098 WBL262065:WBL262098 WLH262065:WLH262098 WVD262065:WVD262098 C327601:C327634 IR327601:IR327634 SN327601:SN327634 ACJ327601:ACJ327634 AMF327601:AMF327634 AWB327601:AWB327634 BFX327601:BFX327634 BPT327601:BPT327634 BZP327601:BZP327634 CJL327601:CJL327634 CTH327601:CTH327634 DDD327601:DDD327634 DMZ327601:DMZ327634 DWV327601:DWV327634 EGR327601:EGR327634 EQN327601:EQN327634 FAJ327601:FAJ327634 FKF327601:FKF327634 FUB327601:FUB327634 GDX327601:GDX327634 GNT327601:GNT327634 GXP327601:GXP327634 HHL327601:HHL327634 HRH327601:HRH327634 IBD327601:IBD327634 IKZ327601:IKZ327634 IUV327601:IUV327634 JER327601:JER327634 JON327601:JON327634 JYJ327601:JYJ327634 KIF327601:KIF327634 KSB327601:KSB327634 LBX327601:LBX327634 LLT327601:LLT327634 LVP327601:LVP327634 MFL327601:MFL327634 MPH327601:MPH327634 MZD327601:MZD327634 NIZ327601:NIZ327634 NSV327601:NSV327634 OCR327601:OCR327634 OMN327601:OMN327634 OWJ327601:OWJ327634 PGF327601:PGF327634 PQB327601:PQB327634 PZX327601:PZX327634 QJT327601:QJT327634 QTP327601:QTP327634 RDL327601:RDL327634 RNH327601:RNH327634 RXD327601:RXD327634 SGZ327601:SGZ327634 SQV327601:SQV327634 TAR327601:TAR327634 TKN327601:TKN327634 TUJ327601:TUJ327634 UEF327601:UEF327634 UOB327601:UOB327634 UXX327601:UXX327634 VHT327601:VHT327634 VRP327601:VRP327634 WBL327601:WBL327634 WLH327601:WLH327634 WVD327601:WVD327634 C393137:C393170 IR393137:IR393170 SN393137:SN393170 ACJ393137:ACJ393170 AMF393137:AMF393170 AWB393137:AWB393170 BFX393137:BFX393170 BPT393137:BPT393170 BZP393137:BZP393170 CJL393137:CJL393170 CTH393137:CTH393170 DDD393137:DDD393170 DMZ393137:DMZ393170 DWV393137:DWV393170 EGR393137:EGR393170 EQN393137:EQN393170 FAJ393137:FAJ393170 FKF393137:FKF393170 FUB393137:FUB393170 GDX393137:GDX393170 GNT393137:GNT393170 GXP393137:GXP393170 HHL393137:HHL393170 HRH393137:HRH393170 IBD393137:IBD393170 IKZ393137:IKZ393170 IUV393137:IUV393170 JER393137:JER393170 JON393137:JON393170 JYJ393137:JYJ393170 KIF393137:KIF393170 KSB393137:KSB393170 LBX393137:LBX393170 LLT393137:LLT393170 LVP393137:LVP393170 MFL393137:MFL393170 MPH393137:MPH393170 MZD393137:MZD393170 NIZ393137:NIZ393170 NSV393137:NSV393170 OCR393137:OCR393170 OMN393137:OMN393170 OWJ393137:OWJ393170 PGF393137:PGF393170 PQB393137:PQB393170 PZX393137:PZX393170 QJT393137:QJT393170 QTP393137:QTP393170 RDL393137:RDL393170 RNH393137:RNH393170 RXD393137:RXD393170 SGZ393137:SGZ393170 SQV393137:SQV393170 TAR393137:TAR393170 TKN393137:TKN393170 TUJ393137:TUJ393170 UEF393137:UEF393170 UOB393137:UOB393170 UXX393137:UXX393170 VHT393137:VHT393170 VRP393137:VRP393170 WBL393137:WBL393170 WLH393137:WLH393170 WVD393137:WVD393170 C458673:C458706 IR458673:IR458706 SN458673:SN458706 ACJ458673:ACJ458706 AMF458673:AMF458706 AWB458673:AWB458706 BFX458673:BFX458706 BPT458673:BPT458706 BZP458673:BZP458706 CJL458673:CJL458706 CTH458673:CTH458706 DDD458673:DDD458706 DMZ458673:DMZ458706 DWV458673:DWV458706 EGR458673:EGR458706 EQN458673:EQN458706 FAJ458673:FAJ458706 FKF458673:FKF458706 FUB458673:FUB458706 GDX458673:GDX458706 GNT458673:GNT458706 GXP458673:GXP458706 HHL458673:HHL458706 HRH458673:HRH458706 IBD458673:IBD458706 IKZ458673:IKZ458706 IUV458673:IUV458706 JER458673:JER458706 JON458673:JON458706 JYJ458673:JYJ458706 KIF458673:KIF458706 KSB458673:KSB458706 LBX458673:LBX458706 LLT458673:LLT458706 LVP458673:LVP458706 MFL458673:MFL458706 MPH458673:MPH458706 MZD458673:MZD458706 NIZ458673:NIZ458706 NSV458673:NSV458706 OCR458673:OCR458706 OMN458673:OMN458706 OWJ458673:OWJ458706 PGF458673:PGF458706 PQB458673:PQB458706 PZX458673:PZX458706 QJT458673:QJT458706 QTP458673:QTP458706 RDL458673:RDL458706 RNH458673:RNH458706 RXD458673:RXD458706 SGZ458673:SGZ458706 SQV458673:SQV458706 TAR458673:TAR458706 TKN458673:TKN458706 TUJ458673:TUJ458706 UEF458673:UEF458706 UOB458673:UOB458706 UXX458673:UXX458706 VHT458673:VHT458706 VRP458673:VRP458706 WBL458673:WBL458706 WLH458673:WLH458706 WVD458673:WVD458706 C524209:C524242 IR524209:IR524242 SN524209:SN524242 ACJ524209:ACJ524242 AMF524209:AMF524242 AWB524209:AWB524242 BFX524209:BFX524242 BPT524209:BPT524242 BZP524209:BZP524242 CJL524209:CJL524242 CTH524209:CTH524242 DDD524209:DDD524242 DMZ524209:DMZ524242 DWV524209:DWV524242 EGR524209:EGR524242 EQN524209:EQN524242 FAJ524209:FAJ524242 FKF524209:FKF524242 FUB524209:FUB524242 GDX524209:GDX524242 GNT524209:GNT524242 GXP524209:GXP524242 HHL524209:HHL524242 HRH524209:HRH524242 IBD524209:IBD524242 IKZ524209:IKZ524242 IUV524209:IUV524242 JER524209:JER524242 JON524209:JON524242 JYJ524209:JYJ524242 KIF524209:KIF524242 KSB524209:KSB524242 LBX524209:LBX524242 LLT524209:LLT524242 LVP524209:LVP524242 MFL524209:MFL524242 MPH524209:MPH524242 MZD524209:MZD524242 NIZ524209:NIZ524242 NSV524209:NSV524242 OCR524209:OCR524242 OMN524209:OMN524242 OWJ524209:OWJ524242 PGF524209:PGF524242 PQB524209:PQB524242 PZX524209:PZX524242 QJT524209:QJT524242 QTP524209:QTP524242 RDL524209:RDL524242 RNH524209:RNH524242 RXD524209:RXD524242 SGZ524209:SGZ524242 SQV524209:SQV524242 TAR524209:TAR524242 TKN524209:TKN524242 TUJ524209:TUJ524242 UEF524209:UEF524242 UOB524209:UOB524242 UXX524209:UXX524242 VHT524209:VHT524242 VRP524209:VRP524242 WBL524209:WBL524242 WLH524209:WLH524242 WVD524209:WVD524242 C589745:C589778 IR589745:IR589778 SN589745:SN589778 ACJ589745:ACJ589778 AMF589745:AMF589778 AWB589745:AWB589778 BFX589745:BFX589778 BPT589745:BPT589778 BZP589745:BZP589778 CJL589745:CJL589778 CTH589745:CTH589778 DDD589745:DDD589778 DMZ589745:DMZ589778 DWV589745:DWV589778 EGR589745:EGR589778 EQN589745:EQN589778 FAJ589745:FAJ589778 FKF589745:FKF589778 FUB589745:FUB589778 GDX589745:GDX589778 GNT589745:GNT589778 GXP589745:GXP589778 HHL589745:HHL589778 HRH589745:HRH589778 IBD589745:IBD589778 IKZ589745:IKZ589778 IUV589745:IUV589778 JER589745:JER589778 JON589745:JON589778 JYJ589745:JYJ589778 KIF589745:KIF589778 KSB589745:KSB589778 LBX589745:LBX589778 LLT589745:LLT589778 LVP589745:LVP589778 MFL589745:MFL589778 MPH589745:MPH589778 MZD589745:MZD589778 NIZ589745:NIZ589778 NSV589745:NSV589778 OCR589745:OCR589778 OMN589745:OMN589778 OWJ589745:OWJ589778 PGF589745:PGF589778 PQB589745:PQB589778 PZX589745:PZX589778 QJT589745:QJT589778 QTP589745:QTP589778 RDL589745:RDL589778 RNH589745:RNH589778 RXD589745:RXD589778 SGZ589745:SGZ589778 SQV589745:SQV589778 TAR589745:TAR589778 TKN589745:TKN589778 TUJ589745:TUJ589778 UEF589745:UEF589778 UOB589745:UOB589778 UXX589745:UXX589778 VHT589745:VHT589778 VRP589745:VRP589778 WBL589745:WBL589778 WLH589745:WLH589778 WVD589745:WVD589778 C655281:C655314 IR655281:IR655314 SN655281:SN655314 ACJ655281:ACJ655314 AMF655281:AMF655314 AWB655281:AWB655314 BFX655281:BFX655314 BPT655281:BPT655314 BZP655281:BZP655314 CJL655281:CJL655314 CTH655281:CTH655314 DDD655281:DDD655314 DMZ655281:DMZ655314 DWV655281:DWV655314 EGR655281:EGR655314 EQN655281:EQN655314 FAJ655281:FAJ655314 FKF655281:FKF655314 FUB655281:FUB655314 GDX655281:GDX655314 GNT655281:GNT655314 GXP655281:GXP655314 HHL655281:HHL655314 HRH655281:HRH655314 IBD655281:IBD655314 IKZ655281:IKZ655314 IUV655281:IUV655314 JER655281:JER655314 JON655281:JON655314 JYJ655281:JYJ655314 KIF655281:KIF655314 KSB655281:KSB655314 LBX655281:LBX655314 LLT655281:LLT655314 LVP655281:LVP655314 MFL655281:MFL655314 MPH655281:MPH655314 MZD655281:MZD655314 NIZ655281:NIZ655314 NSV655281:NSV655314 OCR655281:OCR655314 OMN655281:OMN655314 OWJ655281:OWJ655314 PGF655281:PGF655314 PQB655281:PQB655314 PZX655281:PZX655314 QJT655281:QJT655314 QTP655281:QTP655314 RDL655281:RDL655314 RNH655281:RNH655314 RXD655281:RXD655314 SGZ655281:SGZ655314 SQV655281:SQV655314 TAR655281:TAR655314 TKN655281:TKN655314 TUJ655281:TUJ655314 UEF655281:UEF655314 UOB655281:UOB655314 UXX655281:UXX655314 VHT655281:VHT655314 VRP655281:VRP655314 WBL655281:WBL655314 WLH655281:WLH655314 WVD655281:WVD655314 C720817:C720850 IR720817:IR720850 SN720817:SN720850 ACJ720817:ACJ720850 AMF720817:AMF720850 AWB720817:AWB720850 BFX720817:BFX720850 BPT720817:BPT720850 BZP720817:BZP720850 CJL720817:CJL720850 CTH720817:CTH720850 DDD720817:DDD720850 DMZ720817:DMZ720850 DWV720817:DWV720850 EGR720817:EGR720850 EQN720817:EQN720850 FAJ720817:FAJ720850 FKF720817:FKF720850 FUB720817:FUB720850 GDX720817:GDX720850 GNT720817:GNT720850 GXP720817:GXP720850 HHL720817:HHL720850 HRH720817:HRH720850 IBD720817:IBD720850 IKZ720817:IKZ720850 IUV720817:IUV720850 JER720817:JER720850 JON720817:JON720850 JYJ720817:JYJ720850 KIF720817:KIF720850 KSB720817:KSB720850 LBX720817:LBX720850 LLT720817:LLT720850 LVP720817:LVP720850 MFL720817:MFL720850 MPH720817:MPH720850 MZD720817:MZD720850 NIZ720817:NIZ720850 NSV720817:NSV720850 OCR720817:OCR720850 OMN720817:OMN720850 OWJ720817:OWJ720850 PGF720817:PGF720850 PQB720817:PQB720850 PZX720817:PZX720850 QJT720817:QJT720850 QTP720817:QTP720850 RDL720817:RDL720850 RNH720817:RNH720850 RXD720817:RXD720850 SGZ720817:SGZ720850 SQV720817:SQV720850 TAR720817:TAR720850 TKN720817:TKN720850 TUJ720817:TUJ720850 UEF720817:UEF720850 UOB720817:UOB720850 UXX720817:UXX720850 VHT720817:VHT720850 VRP720817:VRP720850 WBL720817:WBL720850 WLH720817:WLH720850 WVD720817:WVD720850 C786353:C786386 IR786353:IR786386 SN786353:SN786386 ACJ786353:ACJ786386 AMF786353:AMF786386 AWB786353:AWB786386 BFX786353:BFX786386 BPT786353:BPT786386 BZP786353:BZP786386 CJL786353:CJL786386 CTH786353:CTH786386 DDD786353:DDD786386 DMZ786353:DMZ786386 DWV786353:DWV786386 EGR786353:EGR786386 EQN786353:EQN786386 FAJ786353:FAJ786386 FKF786353:FKF786386 FUB786353:FUB786386 GDX786353:GDX786386 GNT786353:GNT786386 GXP786353:GXP786386 HHL786353:HHL786386 HRH786353:HRH786386 IBD786353:IBD786386 IKZ786353:IKZ786386 IUV786353:IUV786386 JER786353:JER786386 JON786353:JON786386 JYJ786353:JYJ786386 KIF786353:KIF786386 KSB786353:KSB786386 LBX786353:LBX786386 LLT786353:LLT786386 LVP786353:LVP786386 MFL786353:MFL786386 MPH786353:MPH786386 MZD786353:MZD786386 NIZ786353:NIZ786386 NSV786353:NSV786386 OCR786353:OCR786386 OMN786353:OMN786386 OWJ786353:OWJ786386 PGF786353:PGF786386 PQB786353:PQB786386 PZX786353:PZX786386 QJT786353:QJT786386 QTP786353:QTP786386 RDL786353:RDL786386 RNH786353:RNH786386 RXD786353:RXD786386 SGZ786353:SGZ786386 SQV786353:SQV786386 TAR786353:TAR786386 TKN786353:TKN786386 TUJ786353:TUJ786386 UEF786353:UEF786386 UOB786353:UOB786386 UXX786353:UXX786386 VHT786353:VHT786386 VRP786353:VRP786386 WBL786353:WBL786386 WLH786353:WLH786386 WVD786353:WVD786386 C851889:C851922 IR851889:IR851922 SN851889:SN851922 ACJ851889:ACJ851922 AMF851889:AMF851922 AWB851889:AWB851922 BFX851889:BFX851922 BPT851889:BPT851922 BZP851889:BZP851922 CJL851889:CJL851922 CTH851889:CTH851922 DDD851889:DDD851922 DMZ851889:DMZ851922 DWV851889:DWV851922 EGR851889:EGR851922 EQN851889:EQN851922 FAJ851889:FAJ851922 FKF851889:FKF851922 FUB851889:FUB851922 GDX851889:GDX851922 GNT851889:GNT851922 GXP851889:GXP851922 HHL851889:HHL851922 HRH851889:HRH851922 IBD851889:IBD851922 IKZ851889:IKZ851922 IUV851889:IUV851922 JER851889:JER851922 JON851889:JON851922 JYJ851889:JYJ851922 KIF851889:KIF851922 KSB851889:KSB851922 LBX851889:LBX851922 LLT851889:LLT851922 LVP851889:LVP851922 MFL851889:MFL851922 MPH851889:MPH851922 MZD851889:MZD851922 NIZ851889:NIZ851922 NSV851889:NSV851922 OCR851889:OCR851922 OMN851889:OMN851922 OWJ851889:OWJ851922 PGF851889:PGF851922 PQB851889:PQB851922 PZX851889:PZX851922 QJT851889:QJT851922 QTP851889:QTP851922 RDL851889:RDL851922 RNH851889:RNH851922 RXD851889:RXD851922 SGZ851889:SGZ851922 SQV851889:SQV851922 TAR851889:TAR851922 TKN851889:TKN851922 TUJ851889:TUJ851922 UEF851889:UEF851922 UOB851889:UOB851922 UXX851889:UXX851922 VHT851889:VHT851922 VRP851889:VRP851922 WBL851889:WBL851922 WLH851889:WLH851922 WVD851889:WVD851922 C917425:C917458 IR917425:IR917458 SN917425:SN917458 ACJ917425:ACJ917458 AMF917425:AMF917458 AWB917425:AWB917458 BFX917425:BFX917458 BPT917425:BPT917458 BZP917425:BZP917458 CJL917425:CJL917458 CTH917425:CTH917458 DDD917425:DDD917458 DMZ917425:DMZ917458 DWV917425:DWV917458 EGR917425:EGR917458 EQN917425:EQN917458 FAJ917425:FAJ917458 FKF917425:FKF917458 FUB917425:FUB917458 GDX917425:GDX917458 GNT917425:GNT917458 GXP917425:GXP917458 HHL917425:HHL917458 HRH917425:HRH917458 IBD917425:IBD917458 IKZ917425:IKZ917458 IUV917425:IUV917458 JER917425:JER917458 JON917425:JON917458 JYJ917425:JYJ917458 KIF917425:KIF917458 KSB917425:KSB917458 LBX917425:LBX917458 LLT917425:LLT917458 LVP917425:LVP917458 MFL917425:MFL917458 MPH917425:MPH917458 MZD917425:MZD917458 NIZ917425:NIZ917458 NSV917425:NSV917458 OCR917425:OCR917458 OMN917425:OMN917458 OWJ917425:OWJ917458 PGF917425:PGF917458 PQB917425:PQB917458 PZX917425:PZX917458 QJT917425:QJT917458 QTP917425:QTP917458 RDL917425:RDL917458 RNH917425:RNH917458 RXD917425:RXD917458 SGZ917425:SGZ917458 SQV917425:SQV917458 TAR917425:TAR917458 TKN917425:TKN917458 TUJ917425:TUJ917458 UEF917425:UEF917458 UOB917425:UOB917458 UXX917425:UXX917458 VHT917425:VHT917458 VRP917425:VRP917458 WBL917425:WBL917458 WLH917425:WLH917458 WVD917425:WVD917458 C982961:C982994 IR982961:IR982994 SN982961:SN982994 ACJ982961:ACJ982994 AMF982961:AMF982994 AWB982961:AWB982994 BFX982961:BFX982994 BPT982961:BPT982994 BZP982961:BZP982994 CJL982961:CJL982994 CTH982961:CTH982994 DDD982961:DDD982994 DMZ982961:DMZ982994 DWV982961:DWV982994 EGR982961:EGR982994 EQN982961:EQN982994 FAJ982961:FAJ982994 FKF982961:FKF982994 FUB982961:FUB982994 GDX982961:GDX982994 GNT982961:GNT982994 GXP982961:GXP982994 HHL982961:HHL982994 HRH982961:HRH982994 IBD982961:IBD982994 IKZ982961:IKZ982994 IUV982961:IUV982994 JER982961:JER982994 JON982961:JON982994 JYJ982961:JYJ982994 KIF982961:KIF982994 KSB982961:KSB982994 LBX982961:LBX982994 LLT982961:LLT982994 LVP982961:LVP982994 MFL982961:MFL982994 MPH982961:MPH982994 MZD982961:MZD982994 NIZ982961:NIZ982994 NSV982961:NSV982994 OCR982961:OCR982994 OMN982961:OMN982994 OWJ982961:OWJ982994 PGF982961:PGF982994 PQB982961:PQB982994 PZX982961:PZX982994 QJT982961:QJT982994 QTP982961:QTP982994 RDL982961:RDL982994 RNH982961:RNH982994 RXD982961:RXD982994 SGZ982961:SGZ982994 SQV982961:SQV982994 TAR982961:TAR982994 TKN982961:TKN982994 TUJ982961:TUJ982994 UEF982961:UEF982994 UOB982961:UOB982994 UXX982961:UXX982994 VHT982961:VHT982994 VRP982961:VRP982994 WBL982961:WBL982994 WLH982961:WLH982994 C21:C50" xr:uid="{EAA98ED6-586F-4C4F-98C2-8FF115C213BE}">
      <formula1>39814</formula1>
      <formula2>44196</formula2>
    </dataValidation>
    <dataValidation type="date" operator="greaterThan" allowBlank="1" showErrorMessage="1" errorTitle="Chyba v dátume" error="Zadajte dátum vo formáte (dd.mm.rrrr)" sqref="C17:C20" xr:uid="{9D5D8FA4-AEEC-46C5-AE21-4CE75388C0DC}">
      <formula1>39814</formula1>
    </dataValidation>
  </dataValidations>
  <printOptions horizontalCentered="1" verticalCentered="1"/>
  <pageMargins left="0" right="0" top="0" bottom="0" header="0" footer="0"/>
  <pageSetup paperSize="9" scale="71" fitToHeight="10" orientation="portrait" r:id="rId1"/>
  <ignoredErrors>
    <ignoredError sqref="G8:G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5B1E79-05F0-4891-B1E7-042411CDE8C5}">
          <x14:formula1>
            <xm:f>'Náhrady INT 2021'!A$1:A$44</xm:f>
          </x14:formula1>
          <xm:sqref>F6:H6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76C8-06B8-42BB-A449-7CFF576E98F5}">
  <sheetPr>
    <pageSetUpPr fitToPage="1"/>
  </sheetPr>
  <dimension ref="A1:O107"/>
  <sheetViews>
    <sheetView zoomScaleNormal="100" workbookViewId="0">
      <selection activeCell="C11" sqref="C11:E11"/>
    </sheetView>
  </sheetViews>
  <sheetFormatPr defaultColWidth="0" defaultRowHeight="17.5" zeroHeight="1"/>
  <cols>
    <col min="1" max="1" width="9.1796875" style="171" customWidth="1"/>
    <col min="2" max="2" width="13.1796875" style="171" customWidth="1"/>
    <col min="3" max="9" width="9.1796875" style="171" customWidth="1"/>
    <col min="10" max="10" width="10.54296875" style="171" customWidth="1"/>
    <col min="11" max="11" width="9.1796875" style="171" customWidth="1"/>
    <col min="12" max="12" width="9.453125" style="171" customWidth="1"/>
    <col min="13" max="13" width="9.1796875" style="171" customWidth="1"/>
    <col min="14" max="14" width="11.453125" style="171" customWidth="1"/>
    <col min="15" max="15" width="9.1796875" style="171" customWidth="1"/>
    <col min="16" max="16384" width="9.1796875" style="171" hidden="1"/>
  </cols>
  <sheetData>
    <row r="1" spans="2:15" ht="21.75" customHeight="1"/>
    <row r="2" spans="2:15" ht="19.5">
      <c r="F2" s="471" t="s">
        <v>233</v>
      </c>
      <c r="G2" s="471"/>
      <c r="H2" s="471"/>
      <c r="I2" s="471"/>
      <c r="J2" s="471"/>
      <c r="K2" s="471"/>
      <c r="L2" s="471"/>
      <c r="M2" s="471"/>
      <c r="N2" s="471"/>
    </row>
    <row r="3" spans="2:15">
      <c r="B3" s="465"/>
      <c r="C3" s="465"/>
      <c r="D3" s="465"/>
      <c r="F3" s="136" t="s">
        <v>104</v>
      </c>
      <c r="J3" s="466"/>
      <c r="K3" s="466"/>
      <c r="L3" s="466"/>
      <c r="M3" s="466"/>
      <c r="N3" s="466"/>
    </row>
    <row r="4" spans="2:15">
      <c r="B4" s="465"/>
      <c r="C4" s="465"/>
      <c r="D4" s="465"/>
      <c r="F4" s="136" t="s">
        <v>105</v>
      </c>
      <c r="J4" s="466"/>
      <c r="K4" s="466"/>
      <c r="L4" s="466"/>
      <c r="M4" s="466"/>
      <c r="N4" s="466"/>
    </row>
    <row r="5" spans="2:15">
      <c r="B5" s="465"/>
      <c r="C5" s="465"/>
      <c r="D5" s="465"/>
      <c r="F5" s="136" t="s">
        <v>106</v>
      </c>
      <c r="J5" s="466"/>
      <c r="K5" s="466"/>
      <c r="L5" s="466"/>
      <c r="M5" s="466"/>
      <c r="N5" s="466"/>
    </row>
    <row r="6" spans="2:15">
      <c r="B6" s="465"/>
      <c r="C6" s="465"/>
      <c r="D6" s="465"/>
      <c r="F6" s="136" t="s">
        <v>107</v>
      </c>
      <c r="J6" s="466"/>
      <c r="K6" s="466"/>
      <c r="L6" s="466"/>
      <c r="M6" s="466"/>
      <c r="N6" s="466"/>
    </row>
    <row r="7" spans="2:15">
      <c r="B7" s="465"/>
      <c r="C7" s="465"/>
      <c r="D7" s="465"/>
      <c r="F7" s="136" t="s">
        <v>108</v>
      </c>
      <c r="J7" s="466"/>
      <c r="K7" s="466"/>
      <c r="L7" s="466"/>
      <c r="M7" s="466"/>
      <c r="N7" s="466"/>
    </row>
    <row r="8" spans="2:15">
      <c r="J8" s="467"/>
      <c r="K8" s="467"/>
      <c r="L8" s="467"/>
      <c r="M8" s="467"/>
      <c r="N8" s="467"/>
    </row>
    <row r="9" spans="2:15">
      <c r="B9" s="468" t="s">
        <v>11</v>
      </c>
      <c r="C9" s="468" t="s">
        <v>13</v>
      </c>
      <c r="D9" s="468"/>
      <c r="E9" s="468"/>
      <c r="F9" s="468" t="s">
        <v>12</v>
      </c>
      <c r="G9" s="468"/>
      <c r="H9" s="468" t="s">
        <v>109</v>
      </c>
      <c r="I9" s="468"/>
      <c r="J9" s="468"/>
      <c r="K9" s="468" t="s">
        <v>110</v>
      </c>
      <c r="L9" s="468"/>
      <c r="M9" s="468" t="s">
        <v>44</v>
      </c>
      <c r="N9" s="468"/>
      <c r="O9" s="252"/>
    </row>
    <row r="10" spans="2:15" ht="18" thickBot="1">
      <c r="B10" s="469"/>
      <c r="C10" s="469" t="s">
        <v>111</v>
      </c>
      <c r="D10" s="469"/>
      <c r="E10" s="469"/>
      <c r="F10" s="269" t="s">
        <v>66</v>
      </c>
      <c r="G10" s="269" t="s">
        <v>67</v>
      </c>
      <c r="H10" s="469"/>
      <c r="I10" s="469"/>
      <c r="J10" s="469"/>
      <c r="K10" s="469" t="s">
        <v>112</v>
      </c>
      <c r="L10" s="469"/>
      <c r="M10" s="469"/>
      <c r="N10" s="469"/>
      <c r="O10" s="252"/>
    </row>
    <row r="11" spans="2:15">
      <c r="B11" s="441"/>
      <c r="C11" s="470"/>
      <c r="D11" s="463"/>
      <c r="E11" s="463"/>
      <c r="F11" s="446"/>
      <c r="G11" s="446"/>
      <c r="H11" s="448"/>
      <c r="I11" s="449"/>
      <c r="J11" s="450"/>
      <c r="K11" s="454"/>
      <c r="L11" s="455"/>
      <c r="M11" s="454"/>
      <c r="N11" s="458"/>
      <c r="O11" s="199"/>
    </row>
    <row r="12" spans="2:15" ht="18" thickBot="1">
      <c r="B12" s="442"/>
      <c r="C12" s="464"/>
      <c r="D12" s="464"/>
      <c r="E12" s="464"/>
      <c r="F12" s="447"/>
      <c r="G12" s="447"/>
      <c r="H12" s="451"/>
      <c r="I12" s="452"/>
      <c r="J12" s="453"/>
      <c r="K12" s="456"/>
      <c r="L12" s="457"/>
      <c r="M12" s="456"/>
      <c r="N12" s="459"/>
    </row>
    <row r="13" spans="2:15">
      <c r="B13" s="441"/>
      <c r="C13" s="463"/>
      <c r="D13" s="463"/>
      <c r="E13" s="463"/>
      <c r="F13" s="446"/>
      <c r="G13" s="446"/>
      <c r="H13" s="448"/>
      <c r="I13" s="449"/>
      <c r="J13" s="450"/>
      <c r="K13" s="454"/>
      <c r="L13" s="455"/>
      <c r="M13" s="454"/>
      <c r="N13" s="458"/>
    </row>
    <row r="14" spans="2:15" ht="18" thickBot="1">
      <c r="B14" s="442"/>
      <c r="C14" s="464"/>
      <c r="D14" s="464"/>
      <c r="E14" s="464"/>
      <c r="F14" s="447"/>
      <c r="G14" s="447"/>
      <c r="H14" s="451"/>
      <c r="I14" s="452"/>
      <c r="J14" s="453"/>
      <c r="K14" s="456"/>
      <c r="L14" s="457"/>
      <c r="M14" s="456"/>
      <c r="N14" s="459"/>
    </row>
    <row r="15" spans="2:15">
      <c r="B15" s="441"/>
      <c r="C15" s="463"/>
      <c r="D15" s="463"/>
      <c r="E15" s="463"/>
      <c r="F15" s="446"/>
      <c r="G15" s="446"/>
      <c r="H15" s="448"/>
      <c r="I15" s="449"/>
      <c r="J15" s="450"/>
      <c r="K15" s="454"/>
      <c r="L15" s="455"/>
      <c r="M15" s="454"/>
      <c r="N15" s="458"/>
      <c r="O15" s="199"/>
    </row>
    <row r="16" spans="2:15" ht="18" thickBot="1">
      <c r="B16" s="442"/>
      <c r="C16" s="464"/>
      <c r="D16" s="464"/>
      <c r="E16" s="464"/>
      <c r="F16" s="447"/>
      <c r="G16" s="447"/>
      <c r="H16" s="451"/>
      <c r="I16" s="452"/>
      <c r="J16" s="453"/>
      <c r="K16" s="456"/>
      <c r="L16" s="457"/>
      <c r="M16" s="456"/>
      <c r="N16" s="459"/>
    </row>
    <row r="17" spans="2:15">
      <c r="B17" s="441"/>
      <c r="C17" s="463"/>
      <c r="D17" s="463"/>
      <c r="E17" s="463"/>
      <c r="F17" s="446"/>
      <c r="G17" s="446"/>
      <c r="H17" s="448"/>
      <c r="I17" s="449"/>
      <c r="J17" s="450"/>
      <c r="K17" s="454"/>
      <c r="L17" s="455"/>
      <c r="M17" s="454"/>
      <c r="N17" s="458"/>
      <c r="O17" s="199"/>
    </row>
    <row r="18" spans="2:15" ht="18" thickBot="1">
      <c r="B18" s="442"/>
      <c r="C18" s="464"/>
      <c r="D18" s="464"/>
      <c r="E18" s="464"/>
      <c r="F18" s="447"/>
      <c r="G18" s="447"/>
      <c r="H18" s="451"/>
      <c r="I18" s="452"/>
      <c r="J18" s="453"/>
      <c r="K18" s="456"/>
      <c r="L18" s="457"/>
      <c r="M18" s="456"/>
      <c r="N18" s="459"/>
    </row>
    <row r="19" spans="2:15">
      <c r="B19" s="441"/>
      <c r="C19" s="463"/>
      <c r="D19" s="463"/>
      <c r="E19" s="463"/>
      <c r="F19" s="446"/>
      <c r="G19" s="446"/>
      <c r="H19" s="448"/>
      <c r="I19" s="449"/>
      <c r="J19" s="450"/>
      <c r="K19" s="454"/>
      <c r="L19" s="455"/>
      <c r="M19" s="454"/>
      <c r="N19" s="458"/>
    </row>
    <row r="20" spans="2:15" ht="18" thickBot="1">
      <c r="B20" s="442"/>
      <c r="C20" s="464"/>
      <c r="D20" s="464"/>
      <c r="E20" s="464"/>
      <c r="F20" s="447"/>
      <c r="G20" s="447"/>
      <c r="H20" s="451"/>
      <c r="I20" s="452"/>
      <c r="J20" s="453"/>
      <c r="K20" s="456"/>
      <c r="L20" s="457"/>
      <c r="M20" s="456"/>
      <c r="N20" s="459"/>
    </row>
    <row r="21" spans="2:15">
      <c r="B21" s="441"/>
      <c r="C21" s="463"/>
      <c r="D21" s="463"/>
      <c r="E21" s="463"/>
      <c r="F21" s="446"/>
      <c r="G21" s="446"/>
      <c r="H21" s="448"/>
      <c r="I21" s="449"/>
      <c r="J21" s="450"/>
      <c r="K21" s="454"/>
      <c r="L21" s="455"/>
      <c r="M21" s="454"/>
      <c r="N21" s="458"/>
    </row>
    <row r="22" spans="2:15" ht="18" thickBot="1">
      <c r="B22" s="442"/>
      <c r="C22" s="464"/>
      <c r="D22" s="464"/>
      <c r="E22" s="464"/>
      <c r="F22" s="447"/>
      <c r="G22" s="447"/>
      <c r="H22" s="451"/>
      <c r="I22" s="452"/>
      <c r="J22" s="453"/>
      <c r="K22" s="456"/>
      <c r="L22" s="457"/>
      <c r="M22" s="456"/>
      <c r="N22" s="459"/>
    </row>
    <row r="23" spans="2:15">
      <c r="B23" s="441"/>
      <c r="C23" s="463"/>
      <c r="D23" s="463"/>
      <c r="E23" s="463"/>
      <c r="F23" s="446"/>
      <c r="G23" s="446"/>
      <c r="H23" s="448"/>
      <c r="I23" s="449"/>
      <c r="J23" s="450"/>
      <c r="K23" s="454"/>
      <c r="L23" s="455"/>
      <c r="M23" s="454"/>
      <c r="N23" s="458"/>
    </row>
    <row r="24" spans="2:15" ht="18" thickBot="1">
      <c r="B24" s="442"/>
      <c r="C24" s="464"/>
      <c r="D24" s="464"/>
      <c r="E24" s="464"/>
      <c r="F24" s="447"/>
      <c r="G24" s="447"/>
      <c r="H24" s="451"/>
      <c r="I24" s="452"/>
      <c r="J24" s="453"/>
      <c r="K24" s="456"/>
      <c r="L24" s="457"/>
      <c r="M24" s="456"/>
      <c r="N24" s="459"/>
    </row>
    <row r="25" spans="2:15">
      <c r="B25" s="441"/>
      <c r="C25" s="463"/>
      <c r="D25" s="463"/>
      <c r="E25" s="463"/>
      <c r="F25" s="446"/>
      <c r="G25" s="446"/>
      <c r="H25" s="448"/>
      <c r="I25" s="449"/>
      <c r="J25" s="450"/>
      <c r="K25" s="454"/>
      <c r="L25" s="455"/>
      <c r="M25" s="454"/>
      <c r="N25" s="458"/>
    </row>
    <row r="26" spans="2:15" ht="18" thickBot="1">
      <c r="B26" s="442"/>
      <c r="C26" s="464"/>
      <c r="D26" s="464"/>
      <c r="E26" s="464"/>
      <c r="F26" s="447"/>
      <c r="G26" s="447"/>
      <c r="H26" s="451"/>
      <c r="I26" s="452"/>
      <c r="J26" s="453"/>
      <c r="K26" s="456"/>
      <c r="L26" s="457"/>
      <c r="M26" s="456"/>
      <c r="N26" s="459"/>
    </row>
    <row r="27" spans="2:15">
      <c r="B27" s="441"/>
      <c r="C27" s="463"/>
      <c r="D27" s="463"/>
      <c r="E27" s="463"/>
      <c r="F27" s="446"/>
      <c r="G27" s="446"/>
      <c r="H27" s="448"/>
      <c r="I27" s="449"/>
      <c r="J27" s="450"/>
      <c r="K27" s="454"/>
      <c r="L27" s="455"/>
      <c r="M27" s="454"/>
      <c r="N27" s="458"/>
    </row>
    <row r="28" spans="2:15" ht="18" thickBot="1">
      <c r="B28" s="442"/>
      <c r="C28" s="464"/>
      <c r="D28" s="464"/>
      <c r="E28" s="464"/>
      <c r="F28" s="447"/>
      <c r="G28" s="447"/>
      <c r="H28" s="451"/>
      <c r="I28" s="452"/>
      <c r="J28" s="453"/>
      <c r="K28" s="456"/>
      <c r="L28" s="457"/>
      <c r="M28" s="456"/>
      <c r="N28" s="459"/>
    </row>
    <row r="29" spans="2:15">
      <c r="B29" s="441"/>
      <c r="C29" s="463"/>
      <c r="D29" s="463"/>
      <c r="E29" s="463"/>
      <c r="F29" s="446"/>
      <c r="G29" s="446"/>
      <c r="H29" s="448"/>
      <c r="I29" s="449"/>
      <c r="J29" s="450"/>
      <c r="K29" s="454"/>
      <c r="L29" s="455"/>
      <c r="M29" s="454"/>
      <c r="N29" s="458"/>
    </row>
    <row r="30" spans="2:15" ht="18" thickBot="1">
      <c r="B30" s="442"/>
      <c r="C30" s="464"/>
      <c r="D30" s="464"/>
      <c r="E30" s="464"/>
      <c r="F30" s="447"/>
      <c r="G30" s="447"/>
      <c r="H30" s="451"/>
      <c r="I30" s="452"/>
      <c r="J30" s="453"/>
      <c r="K30" s="456"/>
      <c r="L30" s="457"/>
      <c r="M30" s="456"/>
      <c r="N30" s="459"/>
    </row>
    <row r="31" spans="2:15">
      <c r="B31" s="441"/>
      <c r="C31" s="463"/>
      <c r="D31" s="463"/>
      <c r="E31" s="463"/>
      <c r="F31" s="446"/>
      <c r="G31" s="446"/>
      <c r="H31" s="448"/>
      <c r="I31" s="449"/>
      <c r="J31" s="450"/>
      <c r="K31" s="454"/>
      <c r="L31" s="455"/>
      <c r="M31" s="454"/>
      <c r="N31" s="458"/>
    </row>
    <row r="32" spans="2:15" ht="18" thickBot="1">
      <c r="B32" s="442"/>
      <c r="C32" s="464"/>
      <c r="D32" s="464"/>
      <c r="E32" s="464"/>
      <c r="F32" s="447"/>
      <c r="G32" s="447"/>
      <c r="H32" s="451"/>
      <c r="I32" s="452"/>
      <c r="J32" s="453"/>
      <c r="K32" s="456"/>
      <c r="L32" s="457"/>
      <c r="M32" s="456"/>
      <c r="N32" s="459"/>
    </row>
    <row r="33" spans="2:14">
      <c r="B33" s="441"/>
      <c r="C33" s="463"/>
      <c r="D33" s="463"/>
      <c r="E33" s="463"/>
      <c r="F33" s="446"/>
      <c r="G33" s="446"/>
      <c r="H33" s="448"/>
      <c r="I33" s="449"/>
      <c r="J33" s="450"/>
      <c r="K33" s="454"/>
      <c r="L33" s="455"/>
      <c r="M33" s="454"/>
      <c r="N33" s="458"/>
    </row>
    <row r="34" spans="2:14" ht="18" thickBot="1">
      <c r="B34" s="442"/>
      <c r="C34" s="464"/>
      <c r="D34" s="464"/>
      <c r="E34" s="464"/>
      <c r="F34" s="447"/>
      <c r="G34" s="447"/>
      <c r="H34" s="451"/>
      <c r="I34" s="452"/>
      <c r="J34" s="453"/>
      <c r="K34" s="456"/>
      <c r="L34" s="457"/>
      <c r="M34" s="456"/>
      <c r="N34" s="459"/>
    </row>
    <row r="35" spans="2:14">
      <c r="B35" s="441"/>
      <c r="C35" s="463"/>
      <c r="D35" s="463"/>
      <c r="E35" s="463"/>
      <c r="F35" s="446"/>
      <c r="G35" s="446"/>
      <c r="H35" s="448"/>
      <c r="I35" s="449"/>
      <c r="J35" s="450"/>
      <c r="K35" s="454"/>
      <c r="L35" s="455"/>
      <c r="M35" s="454"/>
      <c r="N35" s="458"/>
    </row>
    <row r="36" spans="2:14" ht="18" thickBot="1">
      <c r="B36" s="442"/>
      <c r="C36" s="464"/>
      <c r="D36" s="464"/>
      <c r="E36" s="464"/>
      <c r="F36" s="447"/>
      <c r="G36" s="447"/>
      <c r="H36" s="451"/>
      <c r="I36" s="452"/>
      <c r="J36" s="453"/>
      <c r="K36" s="456"/>
      <c r="L36" s="457"/>
      <c r="M36" s="456"/>
      <c r="N36" s="459"/>
    </row>
    <row r="37" spans="2:14">
      <c r="B37" s="441"/>
      <c r="C37" s="463"/>
      <c r="D37" s="463"/>
      <c r="E37" s="463"/>
      <c r="F37" s="446"/>
      <c r="G37" s="446"/>
      <c r="H37" s="448"/>
      <c r="I37" s="449"/>
      <c r="J37" s="450"/>
      <c r="K37" s="454"/>
      <c r="L37" s="455"/>
      <c r="M37" s="454"/>
      <c r="N37" s="458"/>
    </row>
    <row r="38" spans="2:14" ht="18" thickBot="1">
      <c r="B38" s="442"/>
      <c r="C38" s="464"/>
      <c r="D38" s="464"/>
      <c r="E38" s="464"/>
      <c r="F38" s="447"/>
      <c r="G38" s="447"/>
      <c r="H38" s="451"/>
      <c r="I38" s="452"/>
      <c r="J38" s="453"/>
      <c r="K38" s="456"/>
      <c r="L38" s="457"/>
      <c r="M38" s="456"/>
      <c r="N38" s="459"/>
    </row>
    <row r="39" spans="2:14">
      <c r="B39" s="441"/>
      <c r="C39" s="443"/>
      <c r="D39" s="444"/>
      <c r="E39" s="445"/>
      <c r="F39" s="446"/>
      <c r="G39" s="446"/>
      <c r="H39" s="448"/>
      <c r="I39" s="449"/>
      <c r="J39" s="450"/>
      <c r="K39" s="454"/>
      <c r="L39" s="455"/>
      <c r="M39" s="454"/>
      <c r="N39" s="458"/>
    </row>
    <row r="40" spans="2:14" ht="18" thickBot="1">
      <c r="B40" s="442"/>
      <c r="C40" s="460"/>
      <c r="D40" s="461"/>
      <c r="E40" s="462"/>
      <c r="F40" s="447"/>
      <c r="G40" s="447"/>
      <c r="H40" s="451"/>
      <c r="I40" s="452"/>
      <c r="J40" s="453"/>
      <c r="K40" s="456"/>
      <c r="L40" s="457"/>
      <c r="M40" s="456"/>
      <c r="N40" s="459"/>
    </row>
    <row r="41" spans="2:14">
      <c r="B41" s="441"/>
      <c r="C41" s="443"/>
      <c r="D41" s="444"/>
      <c r="E41" s="445"/>
      <c r="F41" s="446"/>
      <c r="G41" s="446"/>
      <c r="H41" s="448"/>
      <c r="I41" s="449"/>
      <c r="J41" s="450"/>
      <c r="K41" s="454"/>
      <c r="L41" s="455"/>
      <c r="M41" s="454"/>
      <c r="N41" s="458"/>
    </row>
    <row r="42" spans="2:14" ht="18" thickBot="1">
      <c r="B42" s="442"/>
      <c r="C42" s="460"/>
      <c r="D42" s="461"/>
      <c r="E42" s="462"/>
      <c r="F42" s="447"/>
      <c r="G42" s="447"/>
      <c r="H42" s="451"/>
      <c r="I42" s="452"/>
      <c r="J42" s="453"/>
      <c r="K42" s="456"/>
      <c r="L42" s="457"/>
      <c r="M42" s="456"/>
      <c r="N42" s="459"/>
    </row>
    <row r="43" spans="2:14">
      <c r="B43" s="441"/>
      <c r="C43" s="443"/>
      <c r="D43" s="444"/>
      <c r="E43" s="445"/>
      <c r="F43" s="446"/>
      <c r="G43" s="446"/>
      <c r="H43" s="448"/>
      <c r="I43" s="449"/>
      <c r="J43" s="450"/>
      <c r="K43" s="454"/>
      <c r="L43" s="455"/>
      <c r="M43" s="454"/>
      <c r="N43" s="458"/>
    </row>
    <row r="44" spans="2:14" ht="18" thickBot="1">
      <c r="B44" s="442"/>
      <c r="C44" s="460"/>
      <c r="D44" s="461"/>
      <c r="E44" s="462"/>
      <c r="F44" s="447"/>
      <c r="G44" s="447"/>
      <c r="H44" s="451"/>
      <c r="I44" s="452"/>
      <c r="J44" s="453"/>
      <c r="K44" s="456"/>
      <c r="L44" s="457"/>
      <c r="M44" s="456"/>
      <c r="N44" s="459"/>
    </row>
    <row r="45" spans="2:14">
      <c r="B45" s="441"/>
      <c r="C45" s="443"/>
      <c r="D45" s="444"/>
      <c r="E45" s="445"/>
      <c r="F45" s="446"/>
      <c r="G45" s="446"/>
      <c r="H45" s="448"/>
      <c r="I45" s="449"/>
      <c r="J45" s="450"/>
      <c r="K45" s="454"/>
      <c r="L45" s="455"/>
      <c r="M45" s="454"/>
      <c r="N45" s="458"/>
    </row>
    <row r="46" spans="2:14" ht="18" thickBot="1">
      <c r="B46" s="442"/>
      <c r="C46" s="460"/>
      <c r="D46" s="461"/>
      <c r="E46" s="462"/>
      <c r="F46" s="447"/>
      <c r="G46" s="447"/>
      <c r="H46" s="451"/>
      <c r="I46" s="452"/>
      <c r="J46" s="453"/>
      <c r="K46" s="456"/>
      <c r="L46" s="457"/>
      <c r="M46" s="456"/>
      <c r="N46" s="459"/>
    </row>
    <row r="47" spans="2:14">
      <c r="B47" s="441"/>
      <c r="C47" s="463"/>
      <c r="D47" s="463"/>
      <c r="E47" s="463"/>
      <c r="F47" s="446"/>
      <c r="G47" s="446"/>
      <c r="H47" s="448"/>
      <c r="I47" s="449"/>
      <c r="J47" s="450"/>
      <c r="K47" s="454"/>
      <c r="L47" s="455"/>
      <c r="M47" s="454"/>
      <c r="N47" s="458"/>
    </row>
    <row r="48" spans="2:14" ht="18" thickBot="1">
      <c r="B48" s="442"/>
      <c r="C48" s="464"/>
      <c r="D48" s="464"/>
      <c r="E48" s="464"/>
      <c r="F48" s="447"/>
      <c r="G48" s="447"/>
      <c r="H48" s="451"/>
      <c r="I48" s="452"/>
      <c r="J48" s="453"/>
      <c r="K48" s="456"/>
      <c r="L48" s="457"/>
      <c r="M48" s="456"/>
      <c r="N48" s="459"/>
    </row>
    <row r="49" spans="2:14">
      <c r="B49" s="441"/>
      <c r="C49" s="443"/>
      <c r="D49" s="444"/>
      <c r="E49" s="445"/>
      <c r="F49" s="446"/>
      <c r="G49" s="446"/>
      <c r="H49" s="448"/>
      <c r="I49" s="449"/>
      <c r="J49" s="450"/>
      <c r="K49" s="454"/>
      <c r="L49" s="455"/>
      <c r="M49" s="454"/>
      <c r="N49" s="458"/>
    </row>
    <row r="50" spans="2:14" ht="18" thickBot="1">
      <c r="B50" s="442"/>
      <c r="C50" s="460"/>
      <c r="D50" s="461"/>
      <c r="E50" s="462"/>
      <c r="F50" s="447"/>
      <c r="G50" s="447"/>
      <c r="H50" s="451"/>
      <c r="I50" s="452"/>
      <c r="J50" s="453"/>
      <c r="K50" s="456"/>
      <c r="L50" s="457"/>
      <c r="M50" s="456"/>
      <c r="N50" s="459"/>
    </row>
    <row r="51" spans="2:14">
      <c r="B51" s="441"/>
      <c r="C51" s="463"/>
      <c r="D51" s="463"/>
      <c r="E51" s="463"/>
      <c r="F51" s="446"/>
      <c r="G51" s="446"/>
      <c r="H51" s="448"/>
      <c r="I51" s="449"/>
      <c r="J51" s="450"/>
      <c r="K51" s="454"/>
      <c r="L51" s="455"/>
      <c r="M51" s="454"/>
      <c r="N51" s="458"/>
    </row>
    <row r="52" spans="2:14" ht="18" thickBot="1">
      <c r="B52" s="442"/>
      <c r="C52" s="464"/>
      <c r="D52" s="464"/>
      <c r="E52" s="464"/>
      <c r="F52" s="447"/>
      <c r="G52" s="447"/>
      <c r="H52" s="451"/>
      <c r="I52" s="452"/>
      <c r="J52" s="453"/>
      <c r="K52" s="456"/>
      <c r="L52" s="457"/>
      <c r="M52" s="456"/>
      <c r="N52" s="459"/>
    </row>
    <row r="53" spans="2:14">
      <c r="B53" s="441"/>
      <c r="C53" s="443"/>
      <c r="D53" s="444"/>
      <c r="E53" s="445"/>
      <c r="F53" s="446"/>
      <c r="G53" s="446"/>
      <c r="H53" s="448"/>
      <c r="I53" s="449"/>
      <c r="J53" s="450"/>
      <c r="K53" s="454"/>
      <c r="L53" s="455"/>
      <c r="M53" s="454"/>
      <c r="N53" s="458"/>
    </row>
    <row r="54" spans="2:14" ht="18" thickBot="1">
      <c r="B54" s="442"/>
      <c r="C54" s="460"/>
      <c r="D54" s="461"/>
      <c r="E54" s="462"/>
      <c r="F54" s="447"/>
      <c r="G54" s="447"/>
      <c r="H54" s="451"/>
      <c r="I54" s="452"/>
      <c r="J54" s="453"/>
      <c r="K54" s="456"/>
      <c r="L54" s="457"/>
      <c r="M54" s="456"/>
      <c r="N54" s="459"/>
    </row>
    <row r="55" spans="2:14">
      <c r="B55" s="441"/>
      <c r="C55" s="463"/>
      <c r="D55" s="463"/>
      <c r="E55" s="463"/>
      <c r="F55" s="446"/>
      <c r="G55" s="446"/>
      <c r="H55" s="448"/>
      <c r="I55" s="449"/>
      <c r="J55" s="450"/>
      <c r="K55" s="454"/>
      <c r="L55" s="455"/>
      <c r="M55" s="454"/>
      <c r="N55" s="458"/>
    </row>
    <row r="56" spans="2:14" ht="18" thickBot="1">
      <c r="B56" s="442"/>
      <c r="C56" s="464"/>
      <c r="D56" s="464"/>
      <c r="E56" s="464"/>
      <c r="F56" s="447"/>
      <c r="G56" s="447"/>
      <c r="H56" s="451"/>
      <c r="I56" s="452"/>
      <c r="J56" s="453"/>
      <c r="K56" s="456"/>
      <c r="L56" s="457"/>
      <c r="M56" s="456"/>
      <c r="N56" s="459"/>
    </row>
    <row r="57" spans="2:14">
      <c r="B57" s="441"/>
      <c r="C57" s="443"/>
      <c r="D57" s="444"/>
      <c r="E57" s="445"/>
      <c r="F57" s="446"/>
      <c r="G57" s="446"/>
      <c r="H57" s="448"/>
      <c r="I57" s="449"/>
      <c r="J57" s="450"/>
      <c r="K57" s="454"/>
      <c r="L57" s="455"/>
      <c r="M57" s="454"/>
      <c r="N57" s="458"/>
    </row>
    <row r="58" spans="2:14" ht="18" thickBot="1">
      <c r="B58" s="442"/>
      <c r="C58" s="460"/>
      <c r="D58" s="461"/>
      <c r="E58" s="462"/>
      <c r="F58" s="447"/>
      <c r="G58" s="447"/>
      <c r="H58" s="451"/>
      <c r="I58" s="452"/>
      <c r="J58" s="453"/>
      <c r="K58" s="456"/>
      <c r="L58" s="457"/>
      <c r="M58" s="456"/>
      <c r="N58" s="459"/>
    </row>
    <row r="59" spans="2:14">
      <c r="B59" s="441"/>
      <c r="C59" s="443"/>
      <c r="D59" s="444"/>
      <c r="E59" s="445"/>
      <c r="F59" s="446"/>
      <c r="G59" s="446"/>
      <c r="H59" s="448"/>
      <c r="I59" s="449"/>
      <c r="J59" s="450"/>
      <c r="K59" s="454"/>
      <c r="L59" s="455"/>
      <c r="M59" s="454"/>
      <c r="N59" s="458"/>
    </row>
    <row r="60" spans="2:14" ht="18" thickBot="1">
      <c r="B60" s="442"/>
      <c r="C60" s="460"/>
      <c r="D60" s="461"/>
      <c r="E60" s="462"/>
      <c r="F60" s="447"/>
      <c r="G60" s="447"/>
      <c r="H60" s="451"/>
      <c r="I60" s="452"/>
      <c r="J60" s="453"/>
      <c r="K60" s="456"/>
      <c r="L60" s="457"/>
      <c r="M60" s="456"/>
      <c r="N60" s="459"/>
    </row>
    <row r="61" spans="2:14">
      <c r="B61" s="441"/>
      <c r="C61" s="443"/>
      <c r="D61" s="444"/>
      <c r="E61" s="445"/>
      <c r="F61" s="446"/>
      <c r="G61" s="446"/>
      <c r="H61" s="448"/>
      <c r="I61" s="449"/>
      <c r="J61" s="450"/>
      <c r="K61" s="454"/>
      <c r="L61" s="455"/>
      <c r="M61" s="454"/>
      <c r="N61" s="458"/>
    </row>
    <row r="62" spans="2:14" ht="18" thickBot="1">
      <c r="B62" s="442"/>
      <c r="C62" s="460"/>
      <c r="D62" s="461"/>
      <c r="E62" s="462"/>
      <c r="F62" s="447"/>
      <c r="G62" s="447"/>
      <c r="H62" s="451"/>
      <c r="I62" s="452"/>
      <c r="J62" s="453"/>
      <c r="K62" s="456"/>
      <c r="L62" s="457"/>
      <c r="M62" s="456"/>
      <c r="N62" s="459"/>
    </row>
    <row r="63" spans="2:14">
      <c r="B63" s="441"/>
      <c r="C63" s="443"/>
      <c r="D63" s="444"/>
      <c r="E63" s="445"/>
      <c r="F63" s="446"/>
      <c r="G63" s="446"/>
      <c r="H63" s="448"/>
      <c r="I63" s="449"/>
      <c r="J63" s="450"/>
      <c r="K63" s="454"/>
      <c r="L63" s="455"/>
      <c r="M63" s="454"/>
      <c r="N63" s="458"/>
    </row>
    <row r="64" spans="2:14" ht="18" thickBot="1">
      <c r="B64" s="442"/>
      <c r="C64" s="460"/>
      <c r="D64" s="461"/>
      <c r="E64" s="462"/>
      <c r="F64" s="447"/>
      <c r="G64" s="447"/>
      <c r="H64" s="451"/>
      <c r="I64" s="452"/>
      <c r="J64" s="453"/>
      <c r="K64" s="456"/>
      <c r="L64" s="457"/>
      <c r="M64" s="456"/>
      <c r="N64" s="459"/>
    </row>
    <row r="65" spans="2:14">
      <c r="B65" s="441"/>
      <c r="C65" s="463"/>
      <c r="D65" s="463"/>
      <c r="E65" s="463"/>
      <c r="F65" s="446"/>
      <c r="G65" s="446"/>
      <c r="H65" s="448"/>
      <c r="I65" s="449"/>
      <c r="J65" s="450"/>
      <c r="K65" s="454"/>
      <c r="L65" s="455"/>
      <c r="M65" s="454"/>
      <c r="N65" s="458"/>
    </row>
    <row r="66" spans="2:14" ht="18" thickBot="1">
      <c r="B66" s="442"/>
      <c r="C66" s="464"/>
      <c r="D66" s="464"/>
      <c r="E66" s="464"/>
      <c r="F66" s="447"/>
      <c r="G66" s="447"/>
      <c r="H66" s="451"/>
      <c r="I66" s="452"/>
      <c r="J66" s="453"/>
      <c r="K66" s="456"/>
      <c r="L66" s="457"/>
      <c r="M66" s="456"/>
      <c r="N66" s="459"/>
    </row>
    <row r="67" spans="2:14">
      <c r="B67" s="441"/>
      <c r="C67" s="443"/>
      <c r="D67" s="444"/>
      <c r="E67" s="445"/>
      <c r="F67" s="446"/>
      <c r="G67" s="446"/>
      <c r="H67" s="448"/>
      <c r="I67" s="449"/>
      <c r="J67" s="450"/>
      <c r="K67" s="454"/>
      <c r="L67" s="455"/>
      <c r="M67" s="454"/>
      <c r="N67" s="458"/>
    </row>
    <row r="68" spans="2:14" ht="18" thickBot="1">
      <c r="B68" s="442"/>
      <c r="C68" s="460"/>
      <c r="D68" s="461"/>
      <c r="E68" s="462"/>
      <c r="F68" s="447"/>
      <c r="G68" s="447"/>
      <c r="H68" s="451"/>
      <c r="I68" s="452"/>
      <c r="J68" s="453"/>
      <c r="K68" s="456"/>
      <c r="L68" s="457"/>
      <c r="M68" s="456"/>
      <c r="N68" s="459"/>
    </row>
    <row r="69" spans="2:14">
      <c r="B69" s="441"/>
      <c r="C69" s="463"/>
      <c r="D69" s="463"/>
      <c r="E69" s="463"/>
      <c r="F69" s="446"/>
      <c r="G69" s="446"/>
      <c r="H69" s="448"/>
      <c r="I69" s="449"/>
      <c r="J69" s="450"/>
      <c r="K69" s="454"/>
      <c r="L69" s="455"/>
      <c r="M69" s="454"/>
      <c r="N69" s="458"/>
    </row>
    <row r="70" spans="2:14" ht="18" thickBot="1">
      <c r="B70" s="442"/>
      <c r="C70" s="464"/>
      <c r="D70" s="464"/>
      <c r="E70" s="464"/>
      <c r="F70" s="447"/>
      <c r="G70" s="447"/>
      <c r="H70" s="451"/>
      <c r="I70" s="452"/>
      <c r="J70" s="453"/>
      <c r="K70" s="456"/>
      <c r="L70" s="457"/>
      <c r="M70" s="456"/>
      <c r="N70" s="459"/>
    </row>
    <row r="71" spans="2:14">
      <c r="B71" s="441"/>
      <c r="C71" s="443"/>
      <c r="D71" s="444"/>
      <c r="E71" s="445"/>
      <c r="F71" s="446"/>
      <c r="G71" s="446"/>
      <c r="H71" s="448"/>
      <c r="I71" s="449"/>
      <c r="J71" s="450"/>
      <c r="K71" s="454"/>
      <c r="L71" s="455"/>
      <c r="M71" s="454"/>
      <c r="N71" s="458"/>
    </row>
    <row r="72" spans="2:14" ht="18" thickBot="1">
      <c r="B72" s="442"/>
      <c r="C72" s="460"/>
      <c r="D72" s="461"/>
      <c r="E72" s="462"/>
      <c r="F72" s="447"/>
      <c r="G72" s="447"/>
      <c r="H72" s="451"/>
      <c r="I72" s="452"/>
      <c r="J72" s="453"/>
      <c r="K72" s="456"/>
      <c r="L72" s="457"/>
      <c r="M72" s="456"/>
      <c r="N72" s="459"/>
    </row>
    <row r="73" spans="2:14">
      <c r="B73" s="441"/>
      <c r="C73" s="443"/>
      <c r="D73" s="444"/>
      <c r="E73" s="445"/>
      <c r="F73" s="446"/>
      <c r="G73" s="446"/>
      <c r="H73" s="448"/>
      <c r="I73" s="449"/>
      <c r="J73" s="450"/>
      <c r="K73" s="454"/>
      <c r="L73" s="455"/>
      <c r="M73" s="454"/>
      <c r="N73" s="458"/>
    </row>
    <row r="74" spans="2:14" ht="18" thickBot="1">
      <c r="B74" s="442"/>
      <c r="C74" s="460"/>
      <c r="D74" s="461"/>
      <c r="E74" s="462"/>
      <c r="F74" s="447"/>
      <c r="G74" s="447"/>
      <c r="H74" s="451"/>
      <c r="I74" s="452"/>
      <c r="J74" s="453"/>
      <c r="K74" s="456"/>
      <c r="L74" s="457"/>
      <c r="M74" s="456"/>
      <c r="N74" s="459"/>
    </row>
    <row r="75" spans="2:14">
      <c r="B75" s="441"/>
      <c r="C75" s="443"/>
      <c r="D75" s="444"/>
      <c r="E75" s="445"/>
      <c r="F75" s="446"/>
      <c r="G75" s="446"/>
      <c r="H75" s="448"/>
      <c r="I75" s="449"/>
      <c r="J75" s="450"/>
      <c r="K75" s="454"/>
      <c r="L75" s="455"/>
      <c r="M75" s="454"/>
      <c r="N75" s="458"/>
    </row>
    <row r="76" spans="2:14" ht="18" thickBot="1">
      <c r="B76" s="442"/>
      <c r="C76" s="460"/>
      <c r="D76" s="461"/>
      <c r="E76" s="462"/>
      <c r="F76" s="447"/>
      <c r="G76" s="447"/>
      <c r="H76" s="451"/>
      <c r="I76" s="452"/>
      <c r="J76" s="453"/>
      <c r="K76" s="456"/>
      <c r="L76" s="457"/>
      <c r="M76" s="456"/>
      <c r="N76" s="459"/>
    </row>
    <row r="77" spans="2:14">
      <c r="B77" s="441"/>
      <c r="C77" s="443"/>
      <c r="D77" s="444"/>
      <c r="E77" s="445"/>
      <c r="F77" s="446"/>
      <c r="G77" s="446"/>
      <c r="H77" s="448"/>
      <c r="I77" s="449"/>
      <c r="J77" s="450"/>
      <c r="K77" s="454"/>
      <c r="L77" s="455"/>
      <c r="M77" s="454"/>
      <c r="N77" s="458"/>
    </row>
    <row r="78" spans="2:14" ht="18" thickBot="1">
      <c r="B78" s="442"/>
      <c r="C78" s="460"/>
      <c r="D78" s="461"/>
      <c r="E78" s="462"/>
      <c r="F78" s="447"/>
      <c r="G78" s="447"/>
      <c r="H78" s="451"/>
      <c r="I78" s="452"/>
      <c r="J78" s="453"/>
      <c r="K78" s="456"/>
      <c r="L78" s="457"/>
      <c r="M78" s="456"/>
      <c r="N78" s="459"/>
    </row>
    <row r="79" spans="2:14">
      <c r="B79" s="441"/>
      <c r="C79" s="463"/>
      <c r="D79" s="463"/>
      <c r="E79" s="463"/>
      <c r="F79" s="446"/>
      <c r="G79" s="446"/>
      <c r="H79" s="448"/>
      <c r="I79" s="449"/>
      <c r="J79" s="450"/>
      <c r="K79" s="454"/>
      <c r="L79" s="455"/>
      <c r="M79" s="454"/>
      <c r="N79" s="458"/>
    </row>
    <row r="80" spans="2:14" ht="18" thickBot="1">
      <c r="B80" s="442"/>
      <c r="C80" s="464"/>
      <c r="D80" s="464"/>
      <c r="E80" s="464"/>
      <c r="F80" s="447"/>
      <c r="G80" s="447"/>
      <c r="H80" s="451"/>
      <c r="I80" s="452"/>
      <c r="J80" s="453"/>
      <c r="K80" s="456"/>
      <c r="L80" s="457"/>
      <c r="M80" s="456"/>
      <c r="N80" s="459"/>
    </row>
    <row r="81" spans="2:14">
      <c r="B81" s="441"/>
      <c r="C81" s="443"/>
      <c r="D81" s="444"/>
      <c r="E81" s="445"/>
      <c r="F81" s="446"/>
      <c r="G81" s="446"/>
      <c r="H81" s="448"/>
      <c r="I81" s="449"/>
      <c r="J81" s="450"/>
      <c r="K81" s="454"/>
      <c r="L81" s="455"/>
      <c r="M81" s="454"/>
      <c r="N81" s="458"/>
    </row>
    <row r="82" spans="2:14" ht="18" thickBot="1">
      <c r="B82" s="442"/>
      <c r="C82" s="460"/>
      <c r="D82" s="461"/>
      <c r="E82" s="462"/>
      <c r="F82" s="447"/>
      <c r="G82" s="447"/>
      <c r="H82" s="451"/>
      <c r="I82" s="452"/>
      <c r="J82" s="453"/>
      <c r="K82" s="456"/>
      <c r="L82" s="457"/>
      <c r="M82" s="456"/>
      <c r="N82" s="459"/>
    </row>
    <row r="83" spans="2:14">
      <c r="B83" s="441"/>
      <c r="C83" s="443"/>
      <c r="D83" s="444"/>
      <c r="E83" s="445"/>
      <c r="F83" s="446"/>
      <c r="G83" s="446"/>
      <c r="H83" s="448"/>
      <c r="I83" s="449"/>
      <c r="J83" s="450"/>
      <c r="K83" s="454"/>
      <c r="L83" s="455"/>
      <c r="M83" s="454"/>
      <c r="N83" s="458"/>
    </row>
    <row r="84" spans="2:14" ht="18" thickBot="1">
      <c r="B84" s="442"/>
      <c r="C84" s="460"/>
      <c r="D84" s="461"/>
      <c r="E84" s="462"/>
      <c r="F84" s="447"/>
      <c r="G84" s="447"/>
      <c r="H84" s="451"/>
      <c r="I84" s="452"/>
      <c r="J84" s="453"/>
      <c r="K84" s="456"/>
      <c r="L84" s="457"/>
      <c r="M84" s="456"/>
      <c r="N84" s="459"/>
    </row>
    <row r="85" spans="2:14">
      <c r="B85" s="441"/>
      <c r="C85" s="443"/>
      <c r="D85" s="444"/>
      <c r="E85" s="445"/>
      <c r="F85" s="446"/>
      <c r="G85" s="446"/>
      <c r="H85" s="448"/>
      <c r="I85" s="449"/>
      <c r="J85" s="450"/>
      <c r="K85" s="454"/>
      <c r="L85" s="455"/>
      <c r="M85" s="454"/>
      <c r="N85" s="458"/>
    </row>
    <row r="86" spans="2:14" ht="18" thickBot="1">
      <c r="B86" s="442"/>
      <c r="C86" s="460"/>
      <c r="D86" s="461"/>
      <c r="E86" s="462"/>
      <c r="F86" s="447"/>
      <c r="G86" s="447"/>
      <c r="H86" s="451"/>
      <c r="I86" s="452"/>
      <c r="J86" s="453"/>
      <c r="K86" s="456"/>
      <c r="L86" s="457"/>
      <c r="M86" s="456"/>
      <c r="N86" s="459"/>
    </row>
    <row r="87" spans="2:14">
      <c r="B87" s="441"/>
      <c r="C87" s="443"/>
      <c r="D87" s="444"/>
      <c r="E87" s="445"/>
      <c r="F87" s="446"/>
      <c r="G87" s="446"/>
      <c r="H87" s="448"/>
      <c r="I87" s="449"/>
      <c r="J87" s="450"/>
      <c r="K87" s="454"/>
      <c r="L87" s="455"/>
      <c r="M87" s="454"/>
      <c r="N87" s="458"/>
    </row>
    <row r="88" spans="2:14" ht="18" thickBot="1">
      <c r="B88" s="442"/>
      <c r="C88" s="460"/>
      <c r="D88" s="461"/>
      <c r="E88" s="462"/>
      <c r="F88" s="447"/>
      <c r="G88" s="447"/>
      <c r="H88" s="451"/>
      <c r="I88" s="452"/>
      <c r="J88" s="453"/>
      <c r="K88" s="456"/>
      <c r="L88" s="457"/>
      <c r="M88" s="456"/>
      <c r="N88" s="459"/>
    </row>
    <row r="89" spans="2:14">
      <c r="B89" s="441"/>
      <c r="C89" s="463"/>
      <c r="D89" s="463"/>
      <c r="E89" s="463"/>
      <c r="F89" s="446"/>
      <c r="G89" s="446"/>
      <c r="H89" s="448"/>
      <c r="I89" s="449"/>
      <c r="J89" s="450"/>
      <c r="K89" s="454"/>
      <c r="L89" s="455"/>
      <c r="M89" s="454"/>
      <c r="N89" s="458"/>
    </row>
    <row r="90" spans="2:14" ht="18" thickBot="1">
      <c r="B90" s="442"/>
      <c r="C90" s="464"/>
      <c r="D90" s="464"/>
      <c r="E90" s="464"/>
      <c r="F90" s="447"/>
      <c r="G90" s="447"/>
      <c r="H90" s="451"/>
      <c r="I90" s="452"/>
      <c r="J90" s="453"/>
      <c r="K90" s="456"/>
      <c r="L90" s="457"/>
      <c r="M90" s="456"/>
      <c r="N90" s="459"/>
    </row>
    <row r="91" spans="2:14">
      <c r="B91" s="441"/>
      <c r="C91" s="463"/>
      <c r="D91" s="463"/>
      <c r="E91" s="463"/>
      <c r="F91" s="446"/>
      <c r="G91" s="446"/>
      <c r="H91" s="448"/>
      <c r="I91" s="449"/>
      <c r="J91" s="450"/>
      <c r="K91" s="454"/>
      <c r="L91" s="455"/>
      <c r="M91" s="454"/>
      <c r="N91" s="458"/>
    </row>
    <row r="92" spans="2:14" ht="18" thickBot="1">
      <c r="B92" s="442"/>
      <c r="C92" s="464"/>
      <c r="D92" s="464"/>
      <c r="E92" s="464"/>
      <c r="F92" s="447"/>
      <c r="G92" s="447"/>
      <c r="H92" s="451"/>
      <c r="I92" s="452"/>
      <c r="J92" s="453"/>
      <c r="K92" s="456"/>
      <c r="L92" s="457"/>
      <c r="M92" s="456"/>
      <c r="N92" s="459"/>
    </row>
    <row r="93" spans="2:14">
      <c r="B93" s="441"/>
      <c r="C93" s="463"/>
      <c r="D93" s="463"/>
      <c r="E93" s="463"/>
      <c r="F93" s="446"/>
      <c r="G93" s="446"/>
      <c r="H93" s="448"/>
      <c r="I93" s="449"/>
      <c r="J93" s="450"/>
      <c r="K93" s="454"/>
      <c r="L93" s="455"/>
      <c r="M93" s="454"/>
      <c r="N93" s="458"/>
    </row>
    <row r="94" spans="2:14" ht="18" thickBot="1">
      <c r="B94" s="442"/>
      <c r="C94" s="464"/>
      <c r="D94" s="464"/>
      <c r="E94" s="464"/>
      <c r="F94" s="447"/>
      <c r="G94" s="447"/>
      <c r="H94" s="451"/>
      <c r="I94" s="452"/>
      <c r="J94" s="453"/>
      <c r="K94" s="456"/>
      <c r="L94" s="457"/>
      <c r="M94" s="456"/>
      <c r="N94" s="459"/>
    </row>
    <row r="95" spans="2:14">
      <c r="B95" s="441"/>
      <c r="C95" s="463"/>
      <c r="D95" s="463"/>
      <c r="E95" s="463"/>
      <c r="F95" s="446"/>
      <c r="G95" s="446"/>
      <c r="H95" s="448"/>
      <c r="I95" s="449"/>
      <c r="J95" s="450"/>
      <c r="K95" s="454"/>
      <c r="L95" s="455"/>
      <c r="M95" s="454"/>
      <c r="N95" s="458"/>
    </row>
    <row r="96" spans="2:14" ht="18" thickBot="1">
      <c r="B96" s="442"/>
      <c r="C96" s="464"/>
      <c r="D96" s="464"/>
      <c r="E96" s="464"/>
      <c r="F96" s="447"/>
      <c r="G96" s="447"/>
      <c r="H96" s="451"/>
      <c r="I96" s="452"/>
      <c r="J96" s="453"/>
      <c r="K96" s="456"/>
      <c r="L96" s="457"/>
      <c r="M96" s="456"/>
      <c r="N96" s="459"/>
    </row>
    <row r="97" spans="2:14">
      <c r="B97" s="441"/>
      <c r="C97" s="463"/>
      <c r="D97" s="463"/>
      <c r="E97" s="463"/>
      <c r="F97" s="446"/>
      <c r="G97" s="446"/>
      <c r="H97" s="448"/>
      <c r="I97" s="449"/>
      <c r="J97" s="450"/>
      <c r="K97" s="454"/>
      <c r="L97" s="455"/>
      <c r="M97" s="454"/>
      <c r="N97" s="458"/>
    </row>
    <row r="98" spans="2:14" ht="18" thickBot="1">
      <c r="B98" s="442"/>
      <c r="C98" s="464"/>
      <c r="D98" s="464"/>
      <c r="E98" s="464"/>
      <c r="F98" s="447"/>
      <c r="G98" s="447"/>
      <c r="H98" s="451"/>
      <c r="I98" s="452"/>
      <c r="J98" s="453"/>
      <c r="K98" s="456"/>
      <c r="L98" s="457"/>
      <c r="M98" s="456"/>
      <c r="N98" s="459"/>
    </row>
    <row r="99" spans="2:14">
      <c r="B99" s="441"/>
      <c r="C99" s="463"/>
      <c r="D99" s="463"/>
      <c r="E99" s="463"/>
      <c r="F99" s="446"/>
      <c r="G99" s="446"/>
      <c r="H99" s="448"/>
      <c r="I99" s="449"/>
      <c r="J99" s="450"/>
      <c r="K99" s="454"/>
      <c r="L99" s="455"/>
      <c r="M99" s="454"/>
      <c r="N99" s="458"/>
    </row>
    <row r="100" spans="2:14" ht="18" thickBot="1">
      <c r="B100" s="442"/>
      <c r="C100" s="464"/>
      <c r="D100" s="464"/>
      <c r="E100" s="464"/>
      <c r="F100" s="447"/>
      <c r="G100" s="447"/>
      <c r="H100" s="451"/>
      <c r="I100" s="452"/>
      <c r="J100" s="453"/>
      <c r="K100" s="456"/>
      <c r="L100" s="457"/>
      <c r="M100" s="474"/>
      <c r="N100" s="475"/>
    </row>
    <row r="101" spans="2:14" ht="18.5" thickTop="1" thickBot="1">
      <c r="J101" s="472" t="s">
        <v>113</v>
      </c>
      <c r="K101" s="472"/>
      <c r="L101" s="473"/>
      <c r="M101" s="476">
        <f>SUM(M11:N100)</f>
        <v>0</v>
      </c>
      <c r="N101" s="477"/>
    </row>
    <row r="102" spans="2:14" ht="18" thickTop="1"/>
    <row r="103" spans="2:14"/>
    <row r="104" spans="2:14"/>
    <row r="105" spans="2:14"/>
    <row r="106" spans="2:14">
      <c r="N106" s="191" t="s">
        <v>83</v>
      </c>
    </row>
    <row r="107" spans="2:14"/>
  </sheetData>
  <sheetProtection algorithmName="SHA-512" hashValue="r4Kx1NVYWzuy9CLxZSLzWxBeY/xSaqwd/OtcDucrWiZH8Be44hhEo1eFwB9tkAY6KVdHLWn2FbV5sXmgmL28fg==" saltValue="5w4kQZtubeJIpLI9bAeJdQ==" spinCount="100000" sheet="1" objects="1" scenarios="1"/>
  <mergeCells count="378">
    <mergeCell ref="K29:L30"/>
    <mergeCell ref="M29:N30"/>
    <mergeCell ref="C30:E30"/>
    <mergeCell ref="B29:B30"/>
    <mergeCell ref="C29:E29"/>
    <mergeCell ref="F29:F30"/>
    <mergeCell ref="G29:G30"/>
    <mergeCell ref="H29:J30"/>
    <mergeCell ref="K25:L26"/>
    <mergeCell ref="M25:N26"/>
    <mergeCell ref="C26:E26"/>
    <mergeCell ref="B27:B28"/>
    <mergeCell ref="C27:E27"/>
    <mergeCell ref="F27:F28"/>
    <mergeCell ref="G27:G28"/>
    <mergeCell ref="H27:J28"/>
    <mergeCell ref="K27:L28"/>
    <mergeCell ref="M27:N28"/>
    <mergeCell ref="C28:E28"/>
    <mergeCell ref="B25:B26"/>
    <mergeCell ref="C25:E25"/>
    <mergeCell ref="F25:F26"/>
    <mergeCell ref="G25:G26"/>
    <mergeCell ref="H25:J26"/>
    <mergeCell ref="K21:L22"/>
    <mergeCell ref="M21:N22"/>
    <mergeCell ref="C22:E22"/>
    <mergeCell ref="B23:B24"/>
    <mergeCell ref="C23:E23"/>
    <mergeCell ref="F23:F24"/>
    <mergeCell ref="G23:G24"/>
    <mergeCell ref="H23:J24"/>
    <mergeCell ref="K23:L24"/>
    <mergeCell ref="M23:N24"/>
    <mergeCell ref="C24:E24"/>
    <mergeCell ref="B21:B22"/>
    <mergeCell ref="C21:E21"/>
    <mergeCell ref="F21:F22"/>
    <mergeCell ref="G21:G22"/>
    <mergeCell ref="H21:J22"/>
    <mergeCell ref="K17:L18"/>
    <mergeCell ref="M17:N18"/>
    <mergeCell ref="C18:E18"/>
    <mergeCell ref="B19:B20"/>
    <mergeCell ref="C19:E19"/>
    <mergeCell ref="F19:F20"/>
    <mergeCell ref="G19:G20"/>
    <mergeCell ref="H19:J20"/>
    <mergeCell ref="K19:L20"/>
    <mergeCell ref="M19:N20"/>
    <mergeCell ref="C20:E20"/>
    <mergeCell ref="K95:L96"/>
    <mergeCell ref="M95:N96"/>
    <mergeCell ref="C96:E96"/>
    <mergeCell ref="B15:B16"/>
    <mergeCell ref="C15:E15"/>
    <mergeCell ref="F15:F16"/>
    <mergeCell ref="G15:G16"/>
    <mergeCell ref="H15:J16"/>
    <mergeCell ref="K15:L16"/>
    <mergeCell ref="M15:N16"/>
    <mergeCell ref="C16:E16"/>
    <mergeCell ref="B17:B18"/>
    <mergeCell ref="C17:E17"/>
    <mergeCell ref="F17:F18"/>
    <mergeCell ref="G17:G18"/>
    <mergeCell ref="H17:J18"/>
    <mergeCell ref="B95:B96"/>
    <mergeCell ref="C95:E95"/>
    <mergeCell ref="F95:F96"/>
    <mergeCell ref="G95:G96"/>
    <mergeCell ref="H95:J96"/>
    <mergeCell ref="B33:B34"/>
    <mergeCell ref="B31:B32"/>
    <mergeCell ref="H31:J32"/>
    <mergeCell ref="F2:N2"/>
    <mergeCell ref="J101:L101"/>
    <mergeCell ref="K31:L32"/>
    <mergeCell ref="M31:N32"/>
    <mergeCell ref="C32:E32"/>
    <mergeCell ref="K33:L34"/>
    <mergeCell ref="M33:N34"/>
    <mergeCell ref="M99:N100"/>
    <mergeCell ref="C100:E100"/>
    <mergeCell ref="M101:N101"/>
    <mergeCell ref="K99:L100"/>
    <mergeCell ref="K97:L98"/>
    <mergeCell ref="M97:N98"/>
    <mergeCell ref="M85:N86"/>
    <mergeCell ref="C86:E86"/>
    <mergeCell ref="K83:L84"/>
    <mergeCell ref="C33:E33"/>
    <mergeCell ref="F33:F34"/>
    <mergeCell ref="G33:G34"/>
    <mergeCell ref="H33:J34"/>
    <mergeCell ref="C34:E34"/>
    <mergeCell ref="C31:E31"/>
    <mergeCell ref="F31:F32"/>
    <mergeCell ref="G31:G32"/>
    <mergeCell ref="B99:B100"/>
    <mergeCell ref="C99:E99"/>
    <mergeCell ref="F99:F100"/>
    <mergeCell ref="G99:G100"/>
    <mergeCell ref="H99:J100"/>
    <mergeCell ref="B97:B98"/>
    <mergeCell ref="C97:E97"/>
    <mergeCell ref="F97:F98"/>
    <mergeCell ref="G97:G98"/>
    <mergeCell ref="H97:J98"/>
    <mergeCell ref="C98:E98"/>
    <mergeCell ref="M87:N88"/>
    <mergeCell ref="K85:L86"/>
    <mergeCell ref="B87:B88"/>
    <mergeCell ref="C87:E87"/>
    <mergeCell ref="F87:F88"/>
    <mergeCell ref="G87:G88"/>
    <mergeCell ref="H87:J88"/>
    <mergeCell ref="C88:E88"/>
    <mergeCell ref="B85:B86"/>
    <mergeCell ref="C85:E85"/>
    <mergeCell ref="F85:F86"/>
    <mergeCell ref="G85:G86"/>
    <mergeCell ref="H85:J86"/>
    <mergeCell ref="K87:L88"/>
    <mergeCell ref="M35:N36"/>
    <mergeCell ref="C36:E36"/>
    <mergeCell ref="B79:B80"/>
    <mergeCell ref="C79:E79"/>
    <mergeCell ref="F79:F80"/>
    <mergeCell ref="G79:G80"/>
    <mergeCell ref="H79:J80"/>
    <mergeCell ref="K79:L80"/>
    <mergeCell ref="M79:N80"/>
    <mergeCell ref="C80:E80"/>
    <mergeCell ref="B35:B36"/>
    <mergeCell ref="C35:E35"/>
    <mergeCell ref="F35:F36"/>
    <mergeCell ref="G35:G36"/>
    <mergeCell ref="H35:J36"/>
    <mergeCell ref="K35:L36"/>
    <mergeCell ref="B69:B70"/>
    <mergeCell ref="C69:E69"/>
    <mergeCell ref="F69:F70"/>
    <mergeCell ref="G69:G70"/>
    <mergeCell ref="H69:J70"/>
    <mergeCell ref="K69:L70"/>
    <mergeCell ref="M69:N70"/>
    <mergeCell ref="C70:E70"/>
    <mergeCell ref="M11:N12"/>
    <mergeCell ref="C12:E12"/>
    <mergeCell ref="B13:B14"/>
    <mergeCell ref="C13:E13"/>
    <mergeCell ref="F13:F14"/>
    <mergeCell ref="G13:G14"/>
    <mergeCell ref="H13:J14"/>
    <mergeCell ref="K13:L14"/>
    <mergeCell ref="M13:N14"/>
    <mergeCell ref="C14:E14"/>
    <mergeCell ref="B11:B12"/>
    <mergeCell ref="C11:E11"/>
    <mergeCell ref="F11:F12"/>
    <mergeCell ref="G11:G12"/>
    <mergeCell ref="H11:J12"/>
    <mergeCell ref="K11:L12"/>
    <mergeCell ref="B3:D7"/>
    <mergeCell ref="J3:N3"/>
    <mergeCell ref="J4:N4"/>
    <mergeCell ref="J5:N5"/>
    <mergeCell ref="J6:N6"/>
    <mergeCell ref="J7:N7"/>
    <mergeCell ref="J8:N8"/>
    <mergeCell ref="B9:B10"/>
    <mergeCell ref="C9:E9"/>
    <mergeCell ref="F9:G9"/>
    <mergeCell ref="H9:J10"/>
    <mergeCell ref="K9:L9"/>
    <mergeCell ref="M9:N10"/>
    <mergeCell ref="C10:E10"/>
    <mergeCell ref="K10:L10"/>
    <mergeCell ref="B93:B94"/>
    <mergeCell ref="C93:E93"/>
    <mergeCell ref="F93:F94"/>
    <mergeCell ref="G93:G94"/>
    <mergeCell ref="H93:J94"/>
    <mergeCell ref="K93:L94"/>
    <mergeCell ref="M93:N94"/>
    <mergeCell ref="C94:E94"/>
    <mergeCell ref="B89:B90"/>
    <mergeCell ref="C89:E89"/>
    <mergeCell ref="F89:F90"/>
    <mergeCell ref="G89:G90"/>
    <mergeCell ref="H89:J90"/>
    <mergeCell ref="K89:L90"/>
    <mergeCell ref="M89:N90"/>
    <mergeCell ref="C90:E90"/>
    <mergeCell ref="B91:B92"/>
    <mergeCell ref="C91:E91"/>
    <mergeCell ref="F91:F92"/>
    <mergeCell ref="G91:G92"/>
    <mergeCell ref="H91:J92"/>
    <mergeCell ref="K91:L92"/>
    <mergeCell ref="M91:N92"/>
    <mergeCell ref="C92:E92"/>
    <mergeCell ref="G75:G76"/>
    <mergeCell ref="H75:J76"/>
    <mergeCell ref="K75:L76"/>
    <mergeCell ref="M75:N76"/>
    <mergeCell ref="C76:E76"/>
    <mergeCell ref="B77:B78"/>
    <mergeCell ref="C77:E77"/>
    <mergeCell ref="F77:F78"/>
    <mergeCell ref="G77:G78"/>
    <mergeCell ref="H77:J78"/>
    <mergeCell ref="K77:L78"/>
    <mergeCell ref="M77:N78"/>
    <mergeCell ref="C78:E78"/>
    <mergeCell ref="B75:B76"/>
    <mergeCell ref="C75:E75"/>
    <mergeCell ref="F75:F76"/>
    <mergeCell ref="B65:B66"/>
    <mergeCell ref="C65:E65"/>
    <mergeCell ref="F65:F66"/>
    <mergeCell ref="G65:G66"/>
    <mergeCell ref="H65:J66"/>
    <mergeCell ref="K65:L66"/>
    <mergeCell ref="M65:N66"/>
    <mergeCell ref="C66:E66"/>
    <mergeCell ref="B67:B68"/>
    <mergeCell ref="C67:E67"/>
    <mergeCell ref="F67:F68"/>
    <mergeCell ref="G67:G68"/>
    <mergeCell ref="H67:J68"/>
    <mergeCell ref="K67:L68"/>
    <mergeCell ref="M67:N68"/>
    <mergeCell ref="C68:E68"/>
    <mergeCell ref="B81:B82"/>
    <mergeCell ref="C81:E81"/>
    <mergeCell ref="F81:F82"/>
    <mergeCell ref="G81:G82"/>
    <mergeCell ref="H81:J82"/>
    <mergeCell ref="K81:L82"/>
    <mergeCell ref="M81:N82"/>
    <mergeCell ref="C82:E82"/>
    <mergeCell ref="B83:B84"/>
    <mergeCell ref="C83:E83"/>
    <mergeCell ref="F83:F84"/>
    <mergeCell ref="G83:G84"/>
    <mergeCell ref="H83:J84"/>
    <mergeCell ref="M83:N84"/>
    <mergeCell ref="C84:E84"/>
    <mergeCell ref="B71:B72"/>
    <mergeCell ref="C71:E71"/>
    <mergeCell ref="F71:F72"/>
    <mergeCell ref="G71:G72"/>
    <mergeCell ref="H71:J72"/>
    <mergeCell ref="K71:L72"/>
    <mergeCell ref="M71:N72"/>
    <mergeCell ref="C72:E72"/>
    <mergeCell ref="B73:B74"/>
    <mergeCell ref="C73:E73"/>
    <mergeCell ref="F73:F74"/>
    <mergeCell ref="G73:G74"/>
    <mergeCell ref="H73:J74"/>
    <mergeCell ref="K73:L74"/>
    <mergeCell ref="M73:N74"/>
    <mergeCell ref="C74:E74"/>
    <mergeCell ref="B55:B56"/>
    <mergeCell ref="C55:E55"/>
    <mergeCell ref="F55:F56"/>
    <mergeCell ref="G55:G56"/>
    <mergeCell ref="H55:J56"/>
    <mergeCell ref="K55:L56"/>
    <mergeCell ref="M55:N56"/>
    <mergeCell ref="C56:E56"/>
    <mergeCell ref="B57:B58"/>
    <mergeCell ref="C57:E57"/>
    <mergeCell ref="F57:F58"/>
    <mergeCell ref="G57:G58"/>
    <mergeCell ref="H57:J58"/>
    <mergeCell ref="K57:L58"/>
    <mergeCell ref="M57:N58"/>
    <mergeCell ref="C58:E58"/>
    <mergeCell ref="B59:B60"/>
    <mergeCell ref="C59:E59"/>
    <mergeCell ref="F59:F60"/>
    <mergeCell ref="G59:G60"/>
    <mergeCell ref="H59:J60"/>
    <mergeCell ref="K59:L60"/>
    <mergeCell ref="M59:N60"/>
    <mergeCell ref="C60:E60"/>
    <mergeCell ref="B61:B62"/>
    <mergeCell ref="C61:E61"/>
    <mergeCell ref="F61:F62"/>
    <mergeCell ref="G61:G62"/>
    <mergeCell ref="H61:J62"/>
    <mergeCell ref="K61:L62"/>
    <mergeCell ref="M61:N62"/>
    <mergeCell ref="C62:E62"/>
    <mergeCell ref="B63:B64"/>
    <mergeCell ref="C63:E63"/>
    <mergeCell ref="F63:F64"/>
    <mergeCell ref="G63:G64"/>
    <mergeCell ref="H63:J64"/>
    <mergeCell ref="K63:L64"/>
    <mergeCell ref="M63:N64"/>
    <mergeCell ref="C64:E64"/>
    <mergeCell ref="B37:B38"/>
    <mergeCell ref="C37:E37"/>
    <mergeCell ref="F37:F38"/>
    <mergeCell ref="G37:G38"/>
    <mergeCell ref="H37:J38"/>
    <mergeCell ref="K37:L38"/>
    <mergeCell ref="M37:N38"/>
    <mergeCell ref="C38:E38"/>
    <mergeCell ref="B39:B40"/>
    <mergeCell ref="C39:E39"/>
    <mergeCell ref="F39:F40"/>
    <mergeCell ref="G39:G40"/>
    <mergeCell ref="H39:J40"/>
    <mergeCell ref="K39:L40"/>
    <mergeCell ref="M39:N40"/>
    <mergeCell ref="C40:E40"/>
    <mergeCell ref="B41:B42"/>
    <mergeCell ref="C41:E41"/>
    <mergeCell ref="F41:F42"/>
    <mergeCell ref="G41:G42"/>
    <mergeCell ref="H41:J42"/>
    <mergeCell ref="K41:L42"/>
    <mergeCell ref="M41:N42"/>
    <mergeCell ref="C42:E42"/>
    <mergeCell ref="B43:B44"/>
    <mergeCell ref="C43:E43"/>
    <mergeCell ref="F43:F44"/>
    <mergeCell ref="G43:G44"/>
    <mergeCell ref="H43:J44"/>
    <mergeCell ref="K43:L44"/>
    <mergeCell ref="M43:N44"/>
    <mergeCell ref="C44:E44"/>
    <mergeCell ref="B45:B46"/>
    <mergeCell ref="C45:E45"/>
    <mergeCell ref="F45:F46"/>
    <mergeCell ref="G45:G46"/>
    <mergeCell ref="H45:J46"/>
    <mergeCell ref="K45:L46"/>
    <mergeCell ref="M45:N46"/>
    <mergeCell ref="C46:E46"/>
    <mergeCell ref="B47:B48"/>
    <mergeCell ref="C47:E47"/>
    <mergeCell ref="F47:F48"/>
    <mergeCell ref="G47:G48"/>
    <mergeCell ref="H47:J48"/>
    <mergeCell ref="K47:L48"/>
    <mergeCell ref="M47:N48"/>
    <mergeCell ref="C48:E48"/>
    <mergeCell ref="B49:B50"/>
    <mergeCell ref="C49:E49"/>
    <mergeCell ref="F49:F50"/>
    <mergeCell ref="G49:G50"/>
    <mergeCell ref="H49:J50"/>
    <mergeCell ref="K49:L50"/>
    <mergeCell ref="M49:N50"/>
    <mergeCell ref="C50:E50"/>
    <mergeCell ref="B53:B54"/>
    <mergeCell ref="F53:F54"/>
    <mergeCell ref="G53:G54"/>
    <mergeCell ref="H53:J54"/>
    <mergeCell ref="K53:L54"/>
    <mergeCell ref="M53:N54"/>
    <mergeCell ref="C54:E54"/>
    <mergeCell ref="B51:B52"/>
    <mergeCell ref="C51:E51"/>
    <mergeCell ref="F51:F52"/>
    <mergeCell ref="G51:G52"/>
    <mergeCell ref="H51:J52"/>
    <mergeCell ref="K51:L52"/>
    <mergeCell ref="M51:N52"/>
    <mergeCell ref="C52:E52"/>
    <mergeCell ref="C53:E53"/>
  </mergeCells>
  <printOptions horizontalCentered="1" verticalCentered="1"/>
  <pageMargins left="0" right="0" top="0" bottom="0" header="0" footer="0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B35B-EA38-4819-8900-1755E5D01738}">
  <dimension ref="A1:J46"/>
  <sheetViews>
    <sheetView zoomScale="85" zoomScaleNormal="85" workbookViewId="0">
      <pane ySplit="1" topLeftCell="A2" activePane="bottomLeft" state="frozen"/>
      <selection pane="bottomLeft" activeCell="M17" sqref="M17"/>
    </sheetView>
  </sheetViews>
  <sheetFormatPr defaultRowHeight="14.5"/>
  <cols>
    <col min="1" max="1" width="32.1796875" customWidth="1"/>
    <col min="2" max="2" width="6.81640625" customWidth="1"/>
    <col min="3" max="3" width="17.81640625" style="67" bestFit="1" customWidth="1"/>
  </cols>
  <sheetData>
    <row r="1" spans="1:10" ht="39" customHeight="1">
      <c r="A1" s="62" t="s">
        <v>116</v>
      </c>
      <c r="B1" s="63" t="s">
        <v>80</v>
      </c>
      <c r="C1" s="63" t="s">
        <v>117</v>
      </c>
      <c r="D1" s="63" t="s">
        <v>118</v>
      </c>
      <c r="E1" s="478"/>
      <c r="F1" s="478"/>
      <c r="G1" s="478"/>
    </row>
    <row r="2" spans="1:10" ht="16.5">
      <c r="A2" s="64" t="s">
        <v>119</v>
      </c>
      <c r="B2" s="64" t="s">
        <v>81</v>
      </c>
      <c r="C2" s="65">
        <v>33</v>
      </c>
      <c r="D2">
        <v>1</v>
      </c>
      <c r="J2" s="59" t="s">
        <v>81</v>
      </c>
    </row>
    <row r="3" spans="1:10" ht="16.5">
      <c r="A3" s="64" t="s">
        <v>120</v>
      </c>
      <c r="B3" s="64" t="s">
        <v>121</v>
      </c>
      <c r="C3" s="65">
        <v>74</v>
      </c>
      <c r="D3">
        <v>2</v>
      </c>
      <c r="E3" s="8"/>
      <c r="J3" s="59" t="s">
        <v>121</v>
      </c>
    </row>
    <row r="4" spans="1:10" ht="16.5">
      <c r="A4" s="64" t="s">
        <v>122</v>
      </c>
      <c r="B4" s="64" t="s">
        <v>81</v>
      </c>
      <c r="C4" s="65">
        <v>45</v>
      </c>
      <c r="D4">
        <v>3</v>
      </c>
      <c r="J4" s="59" t="s">
        <v>123</v>
      </c>
    </row>
    <row r="5" spans="1:10" ht="16.5">
      <c r="A5" s="64" t="s">
        <v>124</v>
      </c>
      <c r="B5" s="64" t="s">
        <v>81</v>
      </c>
      <c r="C5" s="65">
        <v>39</v>
      </c>
      <c r="D5">
        <v>4</v>
      </c>
      <c r="J5" s="59" t="s">
        <v>125</v>
      </c>
    </row>
    <row r="6" spans="1:10" ht="16.5">
      <c r="A6" s="64" t="s">
        <v>126</v>
      </c>
      <c r="B6" s="64" t="s">
        <v>81</v>
      </c>
      <c r="C6" s="65">
        <v>40</v>
      </c>
      <c r="D6">
        <v>5</v>
      </c>
      <c r="J6" s="59" t="s">
        <v>127</v>
      </c>
    </row>
    <row r="7" spans="1:10" ht="16.5">
      <c r="A7" s="64" t="s">
        <v>128</v>
      </c>
      <c r="B7" s="64" t="s">
        <v>81</v>
      </c>
      <c r="C7" s="65">
        <v>36</v>
      </c>
      <c r="D7">
        <v>6</v>
      </c>
      <c r="J7" s="59" t="s">
        <v>129</v>
      </c>
    </row>
    <row r="8" spans="1:10" ht="16.5">
      <c r="A8" s="64" t="s">
        <v>130</v>
      </c>
      <c r="B8" s="64" t="s">
        <v>123</v>
      </c>
      <c r="C8" s="65">
        <v>600</v>
      </c>
      <c r="D8">
        <v>7</v>
      </c>
      <c r="J8" s="59" t="s">
        <v>131</v>
      </c>
    </row>
    <row r="9" spans="1:10" ht="16.5">
      <c r="A9" s="64" t="s">
        <v>132</v>
      </c>
      <c r="B9" s="64" t="s">
        <v>81</v>
      </c>
      <c r="C9" s="65">
        <v>40</v>
      </c>
      <c r="D9">
        <v>8</v>
      </c>
      <c r="J9" s="59" t="s">
        <v>133</v>
      </c>
    </row>
    <row r="10" spans="1:10" ht="16.5">
      <c r="A10" s="64" t="s">
        <v>134</v>
      </c>
      <c r="B10" s="64" t="s">
        <v>81</v>
      </c>
      <c r="C10" s="65">
        <v>38</v>
      </c>
      <c r="D10">
        <v>9</v>
      </c>
      <c r="J10" s="59" t="s">
        <v>135</v>
      </c>
    </row>
    <row r="11" spans="1:10" ht="16.5">
      <c r="A11" s="64" t="s">
        <v>136</v>
      </c>
      <c r="B11" s="64" t="s">
        <v>125</v>
      </c>
      <c r="C11" s="65">
        <v>380</v>
      </c>
      <c r="D11">
        <v>10</v>
      </c>
      <c r="J11" s="59" t="s">
        <v>232</v>
      </c>
    </row>
    <row r="12" spans="1:10" ht="16.5">
      <c r="A12" s="64" t="s">
        <v>138</v>
      </c>
      <c r="B12" s="64" t="s">
        <v>81</v>
      </c>
      <c r="C12" s="65">
        <v>42</v>
      </c>
      <c r="D12">
        <v>11</v>
      </c>
    </row>
    <row r="13" spans="1:10" ht="16.5">
      <c r="A13" s="64" t="s">
        <v>139</v>
      </c>
      <c r="B13" s="64" t="s">
        <v>81</v>
      </c>
      <c r="C13" s="65">
        <v>50</v>
      </c>
      <c r="D13">
        <v>12</v>
      </c>
    </row>
    <row r="14" spans="1:10" ht="16.5">
      <c r="A14" s="64" t="s">
        <v>140</v>
      </c>
      <c r="B14" s="64" t="s">
        <v>81</v>
      </c>
      <c r="C14" s="65">
        <v>45</v>
      </c>
      <c r="D14">
        <v>13</v>
      </c>
    </row>
    <row r="15" spans="1:10" ht="16.5">
      <c r="A15" s="64" t="s">
        <v>141</v>
      </c>
      <c r="B15" s="64" t="s">
        <v>81</v>
      </c>
      <c r="C15" s="65">
        <v>42</v>
      </c>
      <c r="D15">
        <v>14</v>
      </c>
    </row>
    <row r="16" spans="1:10" ht="16.5">
      <c r="A16" s="64" t="s">
        <v>142</v>
      </c>
      <c r="B16" s="64" t="s">
        <v>81</v>
      </c>
      <c r="C16" s="65">
        <v>45</v>
      </c>
      <c r="D16">
        <v>15</v>
      </c>
    </row>
    <row r="17" spans="1:4" ht="16.5">
      <c r="A17" s="64" t="s">
        <v>86</v>
      </c>
      <c r="B17" s="64" t="s">
        <v>81</v>
      </c>
      <c r="C17" s="65">
        <v>40</v>
      </c>
      <c r="D17">
        <v>16</v>
      </c>
    </row>
    <row r="18" spans="1:4" ht="16.5">
      <c r="A18" s="64" t="s">
        <v>143</v>
      </c>
      <c r="B18" s="64" t="s">
        <v>81</v>
      </c>
      <c r="C18" s="65">
        <v>53</v>
      </c>
      <c r="D18">
        <v>17</v>
      </c>
    </row>
    <row r="19" spans="1:4" ht="16.5">
      <c r="A19" s="64" t="s">
        <v>144</v>
      </c>
      <c r="B19" s="64" t="s">
        <v>81</v>
      </c>
      <c r="C19" s="65">
        <v>55</v>
      </c>
      <c r="D19">
        <v>18</v>
      </c>
    </row>
    <row r="20" spans="1:4" ht="16.5">
      <c r="A20" s="64" t="s">
        <v>145</v>
      </c>
      <c r="B20" s="64" t="s">
        <v>127</v>
      </c>
      <c r="C20" s="65">
        <v>65</v>
      </c>
      <c r="D20">
        <v>19</v>
      </c>
    </row>
    <row r="21" spans="1:4" ht="16.5">
      <c r="A21" s="64" t="s">
        <v>146</v>
      </c>
      <c r="B21" s="64" t="s">
        <v>81</v>
      </c>
      <c r="C21" s="65">
        <v>45</v>
      </c>
      <c r="D21">
        <v>20</v>
      </c>
    </row>
    <row r="22" spans="1:4" ht="16.5">
      <c r="A22" s="64" t="s">
        <v>147</v>
      </c>
      <c r="B22" s="64" t="s">
        <v>81</v>
      </c>
      <c r="C22" s="65">
        <v>40</v>
      </c>
      <c r="D22">
        <v>21</v>
      </c>
    </row>
    <row r="23" spans="1:4" ht="16.5">
      <c r="A23" s="64" t="s">
        <v>148</v>
      </c>
      <c r="B23" s="64" t="s">
        <v>81</v>
      </c>
      <c r="C23" s="65">
        <v>40</v>
      </c>
      <c r="D23">
        <v>22</v>
      </c>
    </row>
    <row r="24" spans="1:4" ht="16.5">
      <c r="A24" s="64" t="s">
        <v>149</v>
      </c>
      <c r="B24" s="64" t="s">
        <v>81</v>
      </c>
      <c r="C24" s="65">
        <v>50</v>
      </c>
      <c r="D24">
        <v>23</v>
      </c>
    </row>
    <row r="25" spans="1:4" ht="16.5">
      <c r="A25" s="64" t="s">
        <v>150</v>
      </c>
      <c r="B25" s="64" t="s">
        <v>81</v>
      </c>
      <c r="C25" s="65">
        <v>37</v>
      </c>
      <c r="D25">
        <v>24</v>
      </c>
    </row>
    <row r="26" spans="1:4" ht="16.5">
      <c r="A26" s="64" t="s">
        <v>151</v>
      </c>
      <c r="B26" s="64" t="s">
        <v>81</v>
      </c>
      <c r="C26" s="65">
        <v>39</v>
      </c>
      <c r="D26">
        <v>25</v>
      </c>
    </row>
    <row r="27" spans="1:4" ht="16.5">
      <c r="A27" s="64" t="s">
        <v>152</v>
      </c>
      <c r="B27" s="64" t="s">
        <v>81</v>
      </c>
      <c r="C27" s="65">
        <v>40</v>
      </c>
      <c r="D27">
        <v>26</v>
      </c>
    </row>
    <row r="28" spans="1:4" ht="16.5">
      <c r="A28" s="64" t="s">
        <v>153</v>
      </c>
      <c r="B28" s="64" t="s">
        <v>81</v>
      </c>
      <c r="C28" s="65">
        <v>45</v>
      </c>
      <c r="D28">
        <v>27</v>
      </c>
    </row>
    <row r="29" spans="1:4" ht="16.5">
      <c r="A29" s="64" t="s">
        <v>154</v>
      </c>
      <c r="B29" s="64" t="s">
        <v>129</v>
      </c>
      <c r="C29" s="65">
        <v>420</v>
      </c>
      <c r="D29">
        <v>28</v>
      </c>
    </row>
    <row r="30" spans="1:4" ht="16.5">
      <c r="A30" s="64" t="s">
        <v>155</v>
      </c>
      <c r="B30" s="64" t="s">
        <v>81</v>
      </c>
      <c r="C30" s="65">
        <v>37</v>
      </c>
      <c r="D30">
        <v>29</v>
      </c>
    </row>
    <row r="31" spans="1:4" ht="16.5">
      <c r="A31" s="64" t="s">
        <v>156</v>
      </c>
      <c r="B31" s="64" t="s">
        <v>81</v>
      </c>
      <c r="C31" s="65">
        <v>43</v>
      </c>
      <c r="D31">
        <v>30</v>
      </c>
    </row>
    <row r="32" spans="1:4" ht="16.5">
      <c r="A32" s="64" t="s">
        <v>157</v>
      </c>
      <c r="B32" s="64" t="s">
        <v>81</v>
      </c>
      <c r="C32" s="65">
        <v>45</v>
      </c>
      <c r="D32">
        <v>31</v>
      </c>
    </row>
    <row r="33" spans="1:4" ht="16.5">
      <c r="A33" s="64" t="s">
        <v>158</v>
      </c>
      <c r="B33" s="64" t="s">
        <v>81</v>
      </c>
      <c r="C33" s="65">
        <v>43</v>
      </c>
      <c r="D33">
        <v>32</v>
      </c>
    </row>
    <row r="34" spans="1:4" ht="16.5">
      <c r="A34" s="64" t="s">
        <v>159</v>
      </c>
      <c r="B34" s="64" t="s">
        <v>81</v>
      </c>
      <c r="C34" s="65">
        <v>39</v>
      </c>
      <c r="D34">
        <v>33</v>
      </c>
    </row>
    <row r="35" spans="1:4" ht="16.5">
      <c r="A35" s="64" t="s">
        <v>160</v>
      </c>
      <c r="B35" s="64" t="s">
        <v>81</v>
      </c>
      <c r="C35" s="65">
        <v>38</v>
      </c>
      <c r="D35">
        <v>34</v>
      </c>
    </row>
    <row r="36" spans="1:4" ht="16.5">
      <c r="A36" s="64" t="s">
        <v>161</v>
      </c>
      <c r="B36" s="64" t="s">
        <v>81</v>
      </c>
      <c r="C36" s="65">
        <v>43</v>
      </c>
      <c r="D36">
        <v>35</v>
      </c>
    </row>
    <row r="37" spans="1:4" ht="16.5">
      <c r="A37" s="64" t="s">
        <v>162</v>
      </c>
      <c r="B37" s="64" t="s">
        <v>81</v>
      </c>
      <c r="C37" s="65">
        <v>43</v>
      </c>
      <c r="D37">
        <v>36</v>
      </c>
    </row>
    <row r="38" spans="1:4" ht="16.5">
      <c r="A38" s="64" t="s">
        <v>163</v>
      </c>
      <c r="B38" s="64" t="s">
        <v>131</v>
      </c>
      <c r="C38" s="65">
        <v>80</v>
      </c>
      <c r="D38">
        <v>37</v>
      </c>
    </row>
    <row r="39" spans="1:4" ht="16.5">
      <c r="A39" s="64" t="s">
        <v>164</v>
      </c>
      <c r="B39" s="64" t="s">
        <v>133</v>
      </c>
      <c r="C39" s="65">
        <v>455</v>
      </c>
      <c r="D39">
        <v>38</v>
      </c>
    </row>
    <row r="40" spans="1:4" ht="16.5">
      <c r="A40" s="64" t="s">
        <v>165</v>
      </c>
      <c r="B40" s="64" t="s">
        <v>81</v>
      </c>
      <c r="C40" s="65">
        <v>45</v>
      </c>
      <c r="D40">
        <v>39</v>
      </c>
    </row>
    <row r="41" spans="1:4" ht="16.5">
      <c r="A41" s="64" t="s">
        <v>166</v>
      </c>
      <c r="B41" s="64" t="s">
        <v>81</v>
      </c>
      <c r="C41" s="65">
        <v>44</v>
      </c>
      <c r="D41">
        <v>40</v>
      </c>
    </row>
    <row r="42" spans="1:4" ht="16.5">
      <c r="A42" s="64" t="s">
        <v>167</v>
      </c>
      <c r="B42" s="64" t="s">
        <v>81</v>
      </c>
      <c r="C42" s="65">
        <v>37</v>
      </c>
      <c r="D42">
        <v>41</v>
      </c>
    </row>
    <row r="43" spans="1:4" ht="16.5">
      <c r="A43" s="64" t="s">
        <v>168</v>
      </c>
      <c r="B43" s="64" t="s">
        <v>135</v>
      </c>
      <c r="C43" s="65">
        <v>60</v>
      </c>
      <c r="D43">
        <v>42</v>
      </c>
    </row>
    <row r="44" spans="1:4" ht="16.5">
      <c r="A44" s="64" t="s">
        <v>169</v>
      </c>
      <c r="B44" s="64" t="s">
        <v>137</v>
      </c>
      <c r="C44" s="65">
        <v>37</v>
      </c>
      <c r="D44">
        <v>43</v>
      </c>
    </row>
    <row r="46" spans="1:4">
      <c r="A46" s="66"/>
      <c r="B46" s="66"/>
    </row>
  </sheetData>
  <sheetProtection algorithmName="SHA-512" hashValue="JK3FUPO6nyoErt+03IPm7DOQMH2YaMkUKInoAiEf/3+kB0wuZlclpiGKkan9QVW/GFMLKyYBJnH2UxBNIiZc9w==" saltValue="0QNRdBuHhrfyBY13NJRYPg==" spinCount="100000" sheet="1" objects="1" scenarios="1"/>
  <mergeCells count="1">
    <mergeCell ref="E1:G1"/>
  </mergeCells>
  <hyperlinks>
    <hyperlink ref="A8" r:id="rId1" display="https://www.cestovnenahrady.sk/ceska-republika.php" xr:uid="{EED6C59F-3072-4469-AE87-4FC14AD4DF22}"/>
    <hyperlink ref="A14" r:id="rId2" display="https://www.cestovnenahrady.sk/francuzsko.php" xr:uid="{17CA663B-BBB7-47CB-B3B2-410AC9CB8493}"/>
    <hyperlink ref="A16" r:id="rId3" display="https://www.cestovnenahrady.sk/holandsko.php" xr:uid="{B48E76A8-55C2-4EB7-BAB3-7A17A1665AFD}"/>
    <hyperlink ref="A26" r:id="rId4" display="https://www.cestovnenahrady.sk/madarsko.php" xr:uid="{4A6740F5-2FED-4B06-AB1A-280088D89FB9}"/>
    <hyperlink ref="A28" r:id="rId5" display="https://www.cestovnenahrady.sk/nemecko.php" xr:uid="{CDF89542-0B14-46B4-9724-C6121F42D66C}"/>
    <hyperlink ref="A30" r:id="rId6" display="https://www.cestovnenahrady.sk/polsko.php" xr:uid="{EF40C438-2A9F-4B5D-809B-64564FD380F6}"/>
    <hyperlink ref="A32" r:id="rId7" display="https://www.cestovnenahrady.sk/rakusko.php" xr:uid="{68BFD7DE-C04A-4068-AF17-4634702F1196}"/>
    <hyperlink ref="A35" r:id="rId8" display="https://www.cestovnenahrady.sk/slovinsko.php" xr:uid="{6CA87275-CCEF-4395-B2AD-11AE15D0C719}"/>
    <hyperlink ref="A36" r:id="rId9" display="https://www.cestovnenahrady.sk/srbsko.php" xr:uid="{07FC4D94-2A60-4124-97D6-014692626FB0}"/>
    <hyperlink ref="A38" r:id="rId10" display="https://www.cestovnenahrady.sk/svajciarsko.php" xr:uid="{117929C8-2BE5-4118-BB38-74EB5741DD61}"/>
    <hyperlink ref="A40" r:id="rId11" display="https://www.cestovnenahrady.sk/taliansko.php" xr:uid="{1112E944-AC64-4EE5-88EB-B830EB60AAC0}"/>
    <hyperlink ref="A41" r:id="rId12" display="https://www.cestovnenahrady.sk/turecko.php" xr:uid="{29957A46-71A9-4EE8-8726-85D2FD422517}"/>
    <hyperlink ref="A42" r:id="rId13" display="https://www.cestovnenahrady.sk/ukrajina.php" xr:uid="{84B4D6B9-D612-4159-B985-3ACFDDA02F9D}"/>
    <hyperlink ref="A44" r:id="rId14" display="https://www.cestovnenahrady.sk/anglicko.php" xr:uid="{4B33C773-86FC-4C48-A1E7-20279200CE44}"/>
  </hyperlinks>
  <pageMargins left="0.7" right="0.7" top="0.75" bottom="0.75" header="0.3" footer="0.3"/>
  <pageSetup paperSize="9" orientation="portrait"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244C-187F-4BA4-9D3E-583F8A0BAF25}">
  <sheetPr>
    <pageSetUpPr fitToPage="1"/>
  </sheetPr>
  <dimension ref="A1:K21"/>
  <sheetViews>
    <sheetView workbookViewId="0">
      <selection activeCell="A24" sqref="A24"/>
    </sheetView>
  </sheetViews>
  <sheetFormatPr defaultRowHeight="14.5"/>
  <cols>
    <col min="1" max="1" width="58.453125" bestFit="1" customWidth="1"/>
    <col min="2" max="2" width="23.1796875" bestFit="1" customWidth="1"/>
  </cols>
  <sheetData>
    <row r="1" spans="1:11">
      <c r="A1" s="36" t="s">
        <v>170</v>
      </c>
      <c r="B1" s="34" t="s">
        <v>48</v>
      </c>
      <c r="F1" s="1" t="s">
        <v>170</v>
      </c>
      <c r="K1" t="s">
        <v>171</v>
      </c>
    </row>
    <row r="2" spans="1:11">
      <c r="A2" s="35" t="s">
        <v>258</v>
      </c>
      <c r="B2" s="34" t="s">
        <v>172</v>
      </c>
      <c r="F2" s="1" t="s">
        <v>173</v>
      </c>
      <c r="K2" t="s">
        <v>174</v>
      </c>
    </row>
    <row r="3" spans="1:11">
      <c r="A3" s="35" t="s">
        <v>175</v>
      </c>
      <c r="B3" s="34" t="s">
        <v>176</v>
      </c>
      <c r="F3" s="1"/>
    </row>
    <row r="4" spans="1:11">
      <c r="A4" s="35" t="s">
        <v>177</v>
      </c>
      <c r="B4" s="34" t="s">
        <v>178</v>
      </c>
      <c r="F4" s="1"/>
    </row>
    <row r="5" spans="1:11">
      <c r="A5" s="35" t="s">
        <v>179</v>
      </c>
      <c r="B5" s="34" t="s">
        <v>178</v>
      </c>
      <c r="F5" s="1" t="s">
        <v>254</v>
      </c>
    </row>
    <row r="6" spans="1:11">
      <c r="A6" s="35" t="s">
        <v>180</v>
      </c>
      <c r="B6" s="34" t="s">
        <v>178</v>
      </c>
      <c r="F6" s="1" t="s">
        <v>20</v>
      </c>
    </row>
    <row r="7" spans="1:11">
      <c r="A7" s="35" t="s">
        <v>259</v>
      </c>
      <c r="B7" s="34" t="s">
        <v>172</v>
      </c>
      <c r="F7" s="1" t="s">
        <v>181</v>
      </c>
      <c r="K7" t="s">
        <v>182</v>
      </c>
    </row>
    <row r="8" spans="1:11">
      <c r="A8" s="35" t="s">
        <v>260</v>
      </c>
      <c r="B8" s="34" t="s">
        <v>172</v>
      </c>
      <c r="F8" s="1" t="s">
        <v>183</v>
      </c>
    </row>
    <row r="9" spans="1:11">
      <c r="A9" s="35" t="s">
        <v>261</v>
      </c>
      <c r="B9" s="34" t="s">
        <v>178</v>
      </c>
      <c r="F9" s="1" t="s">
        <v>255</v>
      </c>
      <c r="K9" t="s">
        <v>184</v>
      </c>
    </row>
    <row r="10" spans="1:11">
      <c r="A10" s="35" t="s">
        <v>262</v>
      </c>
      <c r="B10" s="34" t="s">
        <v>172</v>
      </c>
      <c r="F10" s="1" t="s">
        <v>256</v>
      </c>
      <c r="K10" t="s">
        <v>185</v>
      </c>
    </row>
    <row r="11" spans="1:11">
      <c r="A11" s="35" t="s">
        <v>57</v>
      </c>
      <c r="B11" s="34" t="s">
        <v>186</v>
      </c>
      <c r="F11" s="1" t="s">
        <v>257</v>
      </c>
      <c r="K11" t="s">
        <v>187</v>
      </c>
    </row>
    <row r="12" spans="1:11">
      <c r="A12" s="35" t="s">
        <v>188</v>
      </c>
      <c r="B12" s="34" t="s">
        <v>178</v>
      </c>
      <c r="F12" s="1" t="s">
        <v>254</v>
      </c>
    </row>
    <row r="13" spans="1:11">
      <c r="A13" s="35" t="s">
        <v>263</v>
      </c>
      <c r="B13" s="34" t="s">
        <v>178</v>
      </c>
      <c r="F13" s="1" t="s">
        <v>20</v>
      </c>
    </row>
    <row r="14" spans="1:11">
      <c r="A14" s="33"/>
    </row>
    <row r="15" spans="1:11">
      <c r="A15" s="33"/>
    </row>
    <row r="16" spans="1:11">
      <c r="A16" s="48" t="s">
        <v>79</v>
      </c>
    </row>
    <row r="17" spans="1:2">
      <c r="A17" s="36" t="s">
        <v>170</v>
      </c>
      <c r="B17" s="34" t="s">
        <v>48</v>
      </c>
    </row>
    <row r="18" spans="1:2">
      <c r="A18" s="33" t="s">
        <v>189</v>
      </c>
    </row>
    <row r="19" spans="1:2">
      <c r="A19" s="33" t="s">
        <v>190</v>
      </c>
    </row>
    <row r="20" spans="1:2">
      <c r="A20" s="33" t="s">
        <v>191</v>
      </c>
    </row>
    <row r="21" spans="1:2">
      <c r="A21" s="33" t="s">
        <v>192</v>
      </c>
    </row>
  </sheetData>
  <sheetProtection algorithmName="SHA-512" hashValue="IQG034nYsYh/mllEOLs2daxwBbPuohGQuOUbkhYWXW5W/i5z6g9hpIDPwTc5iip0faugPZ9LhgVVSzSCf+AaiA==" saltValue="IXtlNL56gjT8EfA96iYif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4FA4-1281-4B52-95E3-76157D3764A8}">
  <sheetPr>
    <tabColor theme="7" tint="0.79998168889431442"/>
  </sheetPr>
  <dimension ref="A1:C18"/>
  <sheetViews>
    <sheetView workbookViewId="0">
      <selection activeCell="B5" sqref="B5"/>
    </sheetView>
  </sheetViews>
  <sheetFormatPr defaultColWidth="9.1796875" defaultRowHeight="14.5"/>
  <cols>
    <col min="1" max="1" width="51.453125" style="1" customWidth="1"/>
    <col min="2" max="2" width="38.81640625" style="1" customWidth="1"/>
    <col min="3" max="16384" width="9.1796875" style="1"/>
  </cols>
  <sheetData>
    <row r="1" spans="1:3" ht="34.5" customHeight="1">
      <c r="A1" s="479" t="s">
        <v>193</v>
      </c>
      <c r="B1" s="479"/>
      <c r="C1" s="479"/>
    </row>
    <row r="2" spans="1:3" ht="16.5">
      <c r="A2" s="68"/>
    </row>
    <row r="3" spans="1:3" ht="15" thickBot="1">
      <c r="A3" s="69" t="s">
        <v>194</v>
      </c>
      <c r="B3" s="69" t="s">
        <v>195</v>
      </c>
    </row>
    <row r="4" spans="1:3" ht="15" thickBot="1">
      <c r="A4" s="5" t="s">
        <v>196</v>
      </c>
      <c r="B4" s="6">
        <v>0</v>
      </c>
    </row>
    <row r="5" spans="1:3" ht="15" thickBot="1">
      <c r="A5" s="5" t="s">
        <v>197</v>
      </c>
      <c r="B5" s="6">
        <v>8.3000000000000007</v>
      </c>
    </row>
    <row r="6" spans="1:3" ht="15" thickBot="1">
      <c r="A6" s="5" t="s">
        <v>198</v>
      </c>
      <c r="B6" s="6">
        <v>12.3</v>
      </c>
    </row>
    <row r="7" spans="1:3" ht="15" thickBot="1">
      <c r="A7" s="5" t="s">
        <v>199</v>
      </c>
      <c r="B7" s="6">
        <v>18.399999999999999</v>
      </c>
    </row>
    <row r="9" spans="1:3" ht="34.5" customHeight="1">
      <c r="A9" s="479" t="s">
        <v>200</v>
      </c>
      <c r="B9" s="479"/>
      <c r="C9" s="479"/>
    </row>
    <row r="10" spans="1:3" ht="16.5">
      <c r="A10" s="68"/>
    </row>
    <row r="11" spans="1:3" ht="15" thickBot="1">
      <c r="A11" s="70" t="s">
        <v>201</v>
      </c>
      <c r="B11" s="69" t="s">
        <v>202</v>
      </c>
      <c r="C11" s="70"/>
    </row>
    <row r="12" spans="1:3" ht="15" thickBot="1">
      <c r="A12" s="5" t="s">
        <v>68</v>
      </c>
      <c r="B12" s="7">
        <v>0.25</v>
      </c>
      <c r="C12" s="6"/>
    </row>
    <row r="13" spans="1:3" ht="15" thickBot="1">
      <c r="A13" s="5" t="s">
        <v>69</v>
      </c>
      <c r="B13" s="7">
        <v>0.4</v>
      </c>
      <c r="C13" s="6"/>
    </row>
    <row r="14" spans="1:3" ht="15" thickBot="1">
      <c r="A14" s="5" t="s">
        <v>70</v>
      </c>
      <c r="B14" s="7">
        <v>0.35</v>
      </c>
      <c r="C14" s="6"/>
    </row>
    <row r="15" spans="1:3" ht="15" thickBot="1">
      <c r="A15" s="5" t="s">
        <v>203</v>
      </c>
      <c r="B15" s="7">
        <v>0.65</v>
      </c>
      <c r="C15" s="6"/>
    </row>
    <row r="16" spans="1:3" ht="15" thickBot="1">
      <c r="A16" s="5" t="s">
        <v>204</v>
      </c>
      <c r="B16" s="7">
        <v>0.6</v>
      </c>
      <c r="C16" s="6"/>
    </row>
    <row r="17" spans="1:3" ht="15" thickBot="1">
      <c r="A17" s="5" t="s">
        <v>205</v>
      </c>
      <c r="B17" s="7">
        <v>0.75</v>
      </c>
      <c r="C17" s="6"/>
    </row>
    <row r="18" spans="1:3" ht="15" thickBot="1">
      <c r="A18" s="5" t="s">
        <v>206</v>
      </c>
      <c r="B18" s="7">
        <v>1</v>
      </c>
      <c r="C18" s="6"/>
    </row>
  </sheetData>
  <mergeCells count="2">
    <mergeCell ref="A9:C9"/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840E-6B6C-4AFD-8F53-CF1C6DEF34A2}">
  <sheetPr>
    <tabColor theme="7" tint="0.79998168889431442"/>
  </sheetPr>
  <dimension ref="A1:T47"/>
  <sheetViews>
    <sheetView zoomScale="90" zoomScaleNormal="90" workbookViewId="0">
      <selection activeCell="G16" sqref="G16:J16"/>
    </sheetView>
  </sheetViews>
  <sheetFormatPr defaultColWidth="9.1796875" defaultRowHeight="14.5"/>
  <cols>
    <col min="1" max="1" width="19.1796875" style="1" customWidth="1"/>
    <col min="2" max="2" width="14.54296875" style="1" customWidth="1"/>
    <col min="3" max="3" width="38" style="1" customWidth="1"/>
    <col min="4" max="4" width="8.1796875" style="1" bestFit="1" customWidth="1"/>
    <col min="5" max="5" width="17.81640625" style="1" customWidth="1"/>
    <col min="6" max="6" width="16.1796875" style="1" customWidth="1"/>
    <col min="7" max="7" width="9.1796875" style="1" customWidth="1"/>
    <col min="8" max="8" width="6.453125" style="1" customWidth="1"/>
    <col min="9" max="10" width="13.81640625" style="1" customWidth="1"/>
    <col min="11" max="11" width="12.81640625" style="1" customWidth="1"/>
    <col min="12" max="12" width="13.54296875" style="1" customWidth="1"/>
    <col min="13" max="13" width="23.81640625" style="1" customWidth="1"/>
    <col min="14" max="14" width="7.54296875" style="1" customWidth="1"/>
    <col min="15" max="15" width="6.81640625" style="1" customWidth="1"/>
    <col min="16" max="16" width="8.54296875" style="1" customWidth="1"/>
    <col min="17" max="17" width="9.1796875" style="1"/>
    <col min="18" max="18" width="8.54296875" style="1" customWidth="1"/>
    <col min="19" max="16384" width="9.1796875" style="1"/>
  </cols>
  <sheetData>
    <row r="1" spans="1:20" ht="23.5">
      <c r="A1" s="50" t="s">
        <v>207</v>
      </c>
      <c r="B1" s="47"/>
      <c r="G1" s="3"/>
      <c r="H1" s="3"/>
      <c r="I1" s="3"/>
      <c r="J1" s="3"/>
      <c r="K1" s="3"/>
      <c r="L1" s="3"/>
      <c r="M1" s="3"/>
    </row>
    <row r="2" spans="1:20">
      <c r="A2" s="40" t="s">
        <v>208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>
      <c r="A3" s="40" t="s">
        <v>264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9" customFormat="1" ht="24">
      <c r="A4" s="487" t="s">
        <v>114</v>
      </c>
      <c r="B4" s="487"/>
      <c r="C4" s="20" t="s">
        <v>209</v>
      </c>
      <c r="D4" s="20" t="s">
        <v>210</v>
      </c>
      <c r="E4" s="20" t="s">
        <v>211</v>
      </c>
      <c r="F4" s="20" t="s">
        <v>116</v>
      </c>
      <c r="G4" s="22" t="s">
        <v>212</v>
      </c>
      <c r="H4" s="22" t="s">
        <v>80</v>
      </c>
      <c r="I4" s="22" t="s">
        <v>213</v>
      </c>
      <c r="J4" s="20" t="s">
        <v>47</v>
      </c>
      <c r="K4" s="22" t="s">
        <v>214</v>
      </c>
      <c r="L4" s="20" t="s">
        <v>215</v>
      </c>
      <c r="M4" s="20" t="s">
        <v>115</v>
      </c>
    </row>
    <row r="5" spans="1:20" s="10" customFormat="1" ht="20.25" customHeight="1">
      <c r="A5" s="488" t="s">
        <v>216</v>
      </c>
      <c r="B5" s="488"/>
      <c r="C5" s="23" t="s">
        <v>217</v>
      </c>
      <c r="D5" s="41">
        <v>1</v>
      </c>
      <c r="E5" s="41" t="s">
        <v>218</v>
      </c>
      <c r="F5" s="41" t="s">
        <v>130</v>
      </c>
      <c r="G5" s="25">
        <f>IFERROR((VLOOKUP($F5,'Náhrady INT 2021'!$A$2:$C$44,3,0)),0)</f>
        <v>600</v>
      </c>
      <c r="H5" s="25" t="str">
        <f>IFERROR((VLOOKUP($F5,'Náhrady INT 2021'!$A$2:$C$44,2,0)),"")</f>
        <v>CZK</v>
      </c>
      <c r="I5" s="25">
        <f>G5*0.25</f>
        <v>150</v>
      </c>
      <c r="J5" s="26">
        <f>I5*D5</f>
        <v>150</v>
      </c>
      <c r="K5" s="44">
        <v>1</v>
      </c>
      <c r="L5" s="27">
        <f>J5/K5</f>
        <v>150</v>
      </c>
      <c r="M5" s="45"/>
    </row>
    <row r="6" spans="1:20" s="10" customFormat="1" ht="20.25" customHeight="1">
      <c r="A6" s="488"/>
      <c r="B6" s="488"/>
      <c r="C6" s="23" t="s">
        <v>219</v>
      </c>
      <c r="D6" s="41">
        <v>1</v>
      </c>
      <c r="E6" s="42">
        <v>44243</v>
      </c>
      <c r="F6" s="41" t="s">
        <v>157</v>
      </c>
      <c r="G6" s="25">
        <f>IFERROR((VLOOKUP($F6,'Náhrady INT 2021'!$A$2:$C$44,3,0)),0)</f>
        <v>45</v>
      </c>
      <c r="H6" s="25" t="str">
        <f>IFERROR((VLOOKUP($F6,'Náhrady INT 2021'!$A$2:$C$44,2,0)),"")</f>
        <v>EUR</v>
      </c>
      <c r="I6" s="25">
        <f>G6*0.5</f>
        <v>22.5</v>
      </c>
      <c r="J6" s="26">
        <f t="shared" ref="J6:J14" si="0">I6*D6</f>
        <v>22.5</v>
      </c>
      <c r="K6" s="44">
        <v>1</v>
      </c>
      <c r="L6" s="27">
        <f t="shared" ref="L6:L14" si="1">J6/K6</f>
        <v>22.5</v>
      </c>
      <c r="M6" s="45"/>
    </row>
    <row r="7" spans="1:20" s="10" customFormat="1" ht="20.25" customHeight="1">
      <c r="A7" s="488"/>
      <c r="B7" s="488"/>
      <c r="C7" s="23" t="s">
        <v>220</v>
      </c>
      <c r="D7" s="41">
        <v>1</v>
      </c>
      <c r="E7" s="41"/>
      <c r="F7" s="41" t="s">
        <v>159</v>
      </c>
      <c r="G7" s="25">
        <f>IFERROR((VLOOKUP($F7,'Náhrady INT 2021'!$A$2:$C$44,3,0)),0)</f>
        <v>39</v>
      </c>
      <c r="H7" s="25" t="str">
        <f>IFERROR((VLOOKUP($F7,'Náhrady INT 2021'!$A$2:$C$44,2,0)),"")</f>
        <v>EUR</v>
      </c>
      <c r="I7" s="25">
        <f>G7*1</f>
        <v>39</v>
      </c>
      <c r="J7" s="26">
        <f t="shared" si="0"/>
        <v>39</v>
      </c>
      <c r="K7" s="44">
        <v>1</v>
      </c>
      <c r="L7" s="27">
        <f t="shared" si="1"/>
        <v>39</v>
      </c>
      <c r="M7" s="45"/>
    </row>
    <row r="8" spans="1:20" s="10" customFormat="1" ht="20.25" customHeight="1">
      <c r="A8" s="20" t="s">
        <v>265</v>
      </c>
      <c r="B8" s="20" t="s">
        <v>221</v>
      </c>
      <c r="C8" s="23" t="s">
        <v>222</v>
      </c>
      <c r="D8" s="41">
        <v>1</v>
      </c>
      <c r="E8" s="41"/>
      <c r="F8" s="41" t="s">
        <v>128</v>
      </c>
      <c r="G8" s="25">
        <f>IFERROR((VLOOKUP($F8,'Náhrady INT 2021'!$A$2:$C$44,3,0)),0)</f>
        <v>36</v>
      </c>
      <c r="H8" s="25" t="str">
        <f>IFERROR((VLOOKUP($F8,'Náhrady INT 2021'!$A$2:$C$44,2,0)),"")</f>
        <v>EUR</v>
      </c>
      <c r="I8" s="25">
        <f>G8*0.65</f>
        <v>23.400000000000002</v>
      </c>
      <c r="J8" s="26">
        <f t="shared" si="0"/>
        <v>23.400000000000002</v>
      </c>
      <c r="K8" s="44">
        <v>1</v>
      </c>
      <c r="L8" s="27">
        <f t="shared" si="1"/>
        <v>23.400000000000002</v>
      </c>
      <c r="M8" s="45"/>
    </row>
    <row r="9" spans="1:20" s="10" customFormat="1" ht="20.25" customHeight="1">
      <c r="A9" s="486" t="s">
        <v>57</v>
      </c>
      <c r="B9" s="491" t="str">
        <f>VLOOKUP(A9,'pomocný hárok'!$A$1:$B$14,2,0)</f>
        <v>bez nároku (len zmluvné)</v>
      </c>
      <c r="C9" s="23" t="s">
        <v>223</v>
      </c>
      <c r="D9" s="41">
        <v>1</v>
      </c>
      <c r="E9" s="41"/>
      <c r="F9" s="41"/>
      <c r="G9" s="25">
        <f>IFERROR((VLOOKUP($F9,'Náhrady INT 2021'!$A$2:$C$44,3,0)),0)</f>
        <v>0</v>
      </c>
      <c r="H9" s="25" t="str">
        <f>IFERROR((VLOOKUP($F9,'Náhrady INT 2021'!$A$2:$C$44,2,0)),"")</f>
        <v/>
      </c>
      <c r="I9" s="25">
        <f>G9*0.6</f>
        <v>0</v>
      </c>
      <c r="J9" s="26">
        <f t="shared" si="0"/>
        <v>0</v>
      </c>
      <c r="K9" s="44">
        <v>1</v>
      </c>
      <c r="L9" s="27">
        <f t="shared" si="1"/>
        <v>0</v>
      </c>
      <c r="M9" s="45"/>
    </row>
    <row r="10" spans="1:20" s="10" customFormat="1" ht="20.25" customHeight="1">
      <c r="A10" s="486"/>
      <c r="B10" s="491"/>
      <c r="C10" s="23" t="s">
        <v>224</v>
      </c>
      <c r="D10" s="41">
        <v>4</v>
      </c>
      <c r="E10" s="41"/>
      <c r="F10" s="41"/>
      <c r="G10" s="25">
        <f>IFERROR((VLOOKUP($F10,'Náhrady INT 2021'!$A$2:$C$44,3,0)),0)</f>
        <v>0</v>
      </c>
      <c r="H10" s="25" t="str">
        <f>IFERROR((VLOOKUP($F10,'Náhrady INT 2021'!$A$2:$C$44,2,0)),"")</f>
        <v/>
      </c>
      <c r="I10" s="25">
        <f>G10*0.75</f>
        <v>0</v>
      </c>
      <c r="J10" s="26">
        <f t="shared" si="0"/>
        <v>0</v>
      </c>
      <c r="K10" s="44">
        <v>1</v>
      </c>
      <c r="L10" s="27">
        <f t="shared" si="1"/>
        <v>0</v>
      </c>
      <c r="M10" s="46"/>
    </row>
    <row r="11" spans="1:20" s="10" customFormat="1" ht="20.25" customHeight="1">
      <c r="A11" s="486"/>
      <c r="B11" s="491"/>
      <c r="C11" s="23" t="s">
        <v>225</v>
      </c>
      <c r="D11" s="41">
        <v>0</v>
      </c>
      <c r="E11" s="41"/>
      <c r="F11" s="41"/>
      <c r="G11" s="25">
        <f>IFERROR((VLOOKUP($F11,'Náhrady INT 2021'!$A$2:$C$44,3,0)),0)</f>
        <v>0</v>
      </c>
      <c r="H11" s="25" t="str">
        <f>IFERROR((VLOOKUP($F11,'Náhrady INT 2021'!$A$2:$C$44,2,0)),"")</f>
        <v/>
      </c>
      <c r="I11" s="25">
        <f>G11*0.6*0.65</f>
        <v>0</v>
      </c>
      <c r="J11" s="26">
        <f t="shared" si="0"/>
        <v>0</v>
      </c>
      <c r="K11" s="44">
        <v>1</v>
      </c>
      <c r="L11" s="27">
        <f t="shared" si="1"/>
        <v>0</v>
      </c>
      <c r="M11" s="45"/>
    </row>
    <row r="12" spans="1:20" s="10" customFormat="1" ht="20.25" customHeight="1">
      <c r="A12" s="486"/>
      <c r="B12" s="491"/>
      <c r="C12" s="23" t="s">
        <v>226</v>
      </c>
      <c r="D12" s="41">
        <v>0</v>
      </c>
      <c r="E12" s="41"/>
      <c r="F12" s="41"/>
      <c r="G12" s="25">
        <f>IFERROR((VLOOKUP($F12,'Náhrady INT 2021'!$A$2:$C$44,3,0)),0)</f>
        <v>0</v>
      </c>
      <c r="H12" s="25" t="str">
        <f>IFERROR((VLOOKUP($F12,'Náhrady INT 2021'!$A$2:$C$44,2,0)),"")</f>
        <v/>
      </c>
      <c r="I12" s="25">
        <f>G12*0.75*0.6</f>
        <v>0</v>
      </c>
      <c r="J12" s="26">
        <f t="shared" si="0"/>
        <v>0</v>
      </c>
      <c r="K12" s="44">
        <v>1</v>
      </c>
      <c r="L12" s="27">
        <f t="shared" si="1"/>
        <v>0</v>
      </c>
      <c r="M12" s="45"/>
    </row>
    <row r="13" spans="1:20" s="10" customFormat="1" ht="20.25" customHeight="1">
      <c r="A13" s="486"/>
      <c r="B13" s="491"/>
      <c r="C13" s="23" t="s">
        <v>227</v>
      </c>
      <c r="D13" s="41">
        <v>0</v>
      </c>
      <c r="E13" s="41"/>
      <c r="F13" s="41"/>
      <c r="G13" s="25">
        <f>IFERROR((VLOOKUP($F13,'Náhrady INT 2021'!$A$2:$C$44,3,0)),0)</f>
        <v>0</v>
      </c>
      <c r="H13" s="25" t="str">
        <f>IFERROR((VLOOKUP($F13,'Náhrady INT 2021'!$A$2:$C$44,2,0)),"")</f>
        <v/>
      </c>
      <c r="I13" s="25">
        <f>G13*0.75*0.65</f>
        <v>0</v>
      </c>
      <c r="J13" s="26">
        <f t="shared" si="0"/>
        <v>0</v>
      </c>
      <c r="K13" s="44">
        <v>1</v>
      </c>
      <c r="L13" s="27">
        <f t="shared" si="1"/>
        <v>0</v>
      </c>
      <c r="M13" s="45"/>
    </row>
    <row r="14" spans="1:20" s="10" customFormat="1" ht="20.25" customHeight="1">
      <c r="A14" s="486"/>
      <c r="B14" s="491"/>
      <c r="C14" s="23" t="s">
        <v>228</v>
      </c>
      <c r="D14" s="41">
        <v>0</v>
      </c>
      <c r="E14" s="41"/>
      <c r="F14" s="41"/>
      <c r="G14" s="25">
        <f>IFERROR((VLOOKUP($F14,'Náhrady INT 2021'!$A$2:$C$44,3,0)),0)</f>
        <v>0</v>
      </c>
      <c r="H14" s="25" t="str">
        <f>IFERROR((VLOOKUP($F14,'Náhrady INT 2021'!$A$2:$C$44,2,0)),"")</f>
        <v/>
      </c>
      <c r="I14" s="25">
        <v>0</v>
      </c>
      <c r="J14" s="26">
        <f t="shared" si="0"/>
        <v>0</v>
      </c>
      <c r="K14" s="44">
        <v>1</v>
      </c>
      <c r="L14" s="27">
        <f t="shared" si="1"/>
        <v>0</v>
      </c>
      <c r="M14" s="45"/>
    </row>
    <row r="15" spans="1:20" s="10" customFormat="1" ht="20.25" customHeight="1">
      <c r="A15" s="24"/>
      <c r="B15" s="28"/>
      <c r="C15" s="28"/>
      <c r="D15" s="29">
        <f>SUM(D5:D14)</f>
        <v>9</v>
      </c>
      <c r="E15" s="29"/>
      <c r="F15" s="24"/>
      <c r="G15" s="30" t="s">
        <v>229</v>
      </c>
      <c r="H15" s="25" t="str">
        <f>IFERROR((VLOOKUP($F15,'Náhrady INT 2021'!$A$2:$C$44,2,0)),"")</f>
        <v/>
      </c>
      <c r="I15" s="30" t="s">
        <v>229</v>
      </c>
      <c r="J15" s="31">
        <f>SUM(J5:J14)</f>
        <v>234.9</v>
      </c>
      <c r="K15" s="31"/>
      <c r="L15" s="32">
        <f>SUM(L5:L14)</f>
        <v>234.9</v>
      </c>
      <c r="M15" s="21"/>
    </row>
    <row r="16" spans="1:20" s="11" customFormat="1" ht="20.25" customHeight="1">
      <c r="B16" s="14"/>
      <c r="C16" s="14"/>
      <c r="G16" s="489" t="s">
        <v>230</v>
      </c>
      <c r="H16" s="489"/>
      <c r="I16" s="489"/>
      <c r="J16" s="490"/>
      <c r="K16" s="15"/>
      <c r="L16" s="12"/>
      <c r="M16" s="13"/>
    </row>
    <row r="17" spans="1:18" s="11" customFormat="1" ht="20.25" customHeight="1">
      <c r="B17" s="14"/>
      <c r="C17" s="14"/>
      <c r="E17" s="492" t="s">
        <v>266</v>
      </c>
      <c r="F17" s="493"/>
      <c r="G17" s="493"/>
      <c r="H17" s="493"/>
      <c r="I17" s="493"/>
      <c r="J17" s="494"/>
      <c r="K17" s="43">
        <v>2</v>
      </c>
      <c r="L17" s="19">
        <f>K17*L15</f>
        <v>469.8</v>
      </c>
      <c r="M17" s="18"/>
    </row>
    <row r="18" spans="1:18" s="11" customFormat="1" ht="20.25" customHeight="1">
      <c r="A18" s="40"/>
      <c r="B18" s="14"/>
      <c r="C18" s="14"/>
      <c r="G18" s="16"/>
      <c r="H18" s="16"/>
      <c r="I18" s="16"/>
      <c r="J18" s="16"/>
      <c r="K18" s="16"/>
      <c r="L18" s="17"/>
      <c r="M18" s="17"/>
    </row>
    <row r="19" spans="1:18" s="11" customFormat="1" ht="20.25" customHeight="1">
      <c r="B19" s="14"/>
      <c r="C19" s="14"/>
      <c r="G19" s="16"/>
      <c r="H19" s="16"/>
      <c r="I19" s="16"/>
      <c r="J19" s="16"/>
      <c r="K19" s="16"/>
      <c r="L19" s="17"/>
      <c r="M19" s="17"/>
    </row>
    <row r="20" spans="1:18" s="11" customFormat="1" ht="20.25" customHeight="1">
      <c r="A20" s="37" t="s">
        <v>78</v>
      </c>
      <c r="B20" s="38"/>
      <c r="C20" s="38"/>
      <c r="D20" s="39"/>
      <c r="G20" s="485"/>
      <c r="H20" s="485"/>
      <c r="I20" s="485"/>
      <c r="J20" s="485"/>
      <c r="K20" s="16"/>
      <c r="L20" s="17"/>
      <c r="M20" s="17"/>
    </row>
    <row r="21" spans="1:18" s="11" customFormat="1" ht="20.25" customHeight="1">
      <c r="A21" s="55" t="s">
        <v>11</v>
      </c>
      <c r="B21" s="56" t="s">
        <v>102</v>
      </c>
      <c r="C21" s="56"/>
      <c r="D21" s="58" t="s">
        <v>35</v>
      </c>
      <c r="E21" s="58"/>
      <c r="F21" s="58"/>
      <c r="G21" s="57"/>
      <c r="H21" s="57" t="s">
        <v>80</v>
      </c>
      <c r="I21" s="57" t="s">
        <v>231</v>
      </c>
      <c r="J21" s="57" t="s">
        <v>80</v>
      </c>
      <c r="K21" s="57" t="s">
        <v>231</v>
      </c>
      <c r="L21" s="17"/>
      <c r="M21" s="17"/>
    </row>
    <row r="22" spans="1:18">
      <c r="A22" s="60"/>
      <c r="B22" s="480"/>
      <c r="C22" s="481"/>
      <c r="D22" s="480"/>
      <c r="E22" s="482"/>
      <c r="F22" s="482"/>
      <c r="G22" s="481"/>
      <c r="H22" s="49"/>
      <c r="I22" s="54"/>
      <c r="J22" s="49"/>
      <c r="K22" s="54"/>
      <c r="L22" s="51"/>
      <c r="M22" s="52"/>
      <c r="N22" s="483"/>
      <c r="O22" s="483"/>
      <c r="P22" s="483"/>
      <c r="Q22" s="483"/>
      <c r="R22" s="483"/>
    </row>
    <row r="23" spans="1:18">
      <c r="A23" s="60"/>
      <c r="B23" s="480"/>
      <c r="C23" s="481"/>
      <c r="D23" s="480"/>
      <c r="E23" s="482"/>
      <c r="F23" s="482"/>
      <c r="G23" s="481"/>
      <c r="H23" s="49"/>
      <c r="I23" s="54"/>
      <c r="J23" s="49"/>
      <c r="K23" s="54"/>
      <c r="L23" s="51"/>
      <c r="M23" s="52"/>
      <c r="N23" s="483"/>
      <c r="O23" s="483"/>
      <c r="P23" s="483"/>
      <c r="Q23" s="483"/>
      <c r="R23" s="483"/>
    </row>
    <row r="24" spans="1:18">
      <c r="A24" s="60"/>
      <c r="B24" s="480"/>
      <c r="C24" s="481"/>
      <c r="D24" s="480"/>
      <c r="E24" s="482"/>
      <c r="F24" s="482"/>
      <c r="G24" s="481"/>
      <c r="H24" s="49"/>
      <c r="I24" s="54"/>
      <c r="J24" s="49"/>
      <c r="K24" s="54"/>
      <c r="L24" s="51"/>
      <c r="M24" s="52"/>
      <c r="N24" s="483"/>
      <c r="O24" s="483"/>
      <c r="P24" s="483"/>
      <c r="Q24" s="483"/>
      <c r="R24" s="483"/>
    </row>
    <row r="25" spans="1:18">
      <c r="A25" s="60"/>
      <c r="B25" s="480"/>
      <c r="C25" s="481"/>
      <c r="D25" s="480"/>
      <c r="E25" s="482"/>
      <c r="F25" s="482"/>
      <c r="G25" s="481"/>
      <c r="H25" s="49"/>
      <c r="I25" s="54"/>
      <c r="J25" s="49"/>
      <c r="K25" s="54"/>
      <c r="L25" s="51"/>
      <c r="M25" s="52"/>
      <c r="N25" s="483"/>
      <c r="O25" s="483"/>
      <c r="P25" s="483"/>
      <c r="Q25" s="483"/>
      <c r="R25" s="483"/>
    </row>
    <row r="26" spans="1:18">
      <c r="A26" s="60"/>
      <c r="B26" s="480"/>
      <c r="C26" s="481"/>
      <c r="D26" s="480"/>
      <c r="E26" s="482"/>
      <c r="F26" s="482"/>
      <c r="G26" s="481"/>
      <c r="H26" s="49"/>
      <c r="I26" s="54"/>
      <c r="J26" s="49"/>
      <c r="K26" s="54"/>
      <c r="L26" s="51"/>
      <c r="M26" s="52"/>
      <c r="N26" s="483"/>
      <c r="O26" s="483"/>
      <c r="P26" s="483"/>
      <c r="Q26" s="483"/>
      <c r="R26" s="483"/>
    </row>
    <row r="27" spans="1:18">
      <c r="A27" s="60"/>
      <c r="B27" s="480"/>
      <c r="C27" s="481"/>
      <c r="D27" s="480"/>
      <c r="E27" s="482"/>
      <c r="F27" s="482"/>
      <c r="G27" s="481"/>
      <c r="H27" s="49"/>
      <c r="I27" s="54"/>
      <c r="J27" s="49"/>
      <c r="K27" s="54"/>
      <c r="L27" s="51"/>
      <c r="M27" s="52"/>
      <c r="N27" s="483"/>
      <c r="O27" s="483"/>
      <c r="P27" s="483"/>
      <c r="Q27" s="483"/>
      <c r="R27" s="483"/>
    </row>
    <row r="28" spans="1:18">
      <c r="A28" s="60"/>
      <c r="B28" s="480"/>
      <c r="C28" s="481"/>
      <c r="D28" s="480"/>
      <c r="E28" s="482"/>
      <c r="F28" s="482"/>
      <c r="G28" s="481"/>
      <c r="H28" s="49"/>
      <c r="I28" s="54"/>
      <c r="J28" s="49"/>
      <c r="K28" s="54"/>
      <c r="L28" s="51"/>
      <c r="M28" s="52"/>
      <c r="N28" s="483"/>
      <c r="O28" s="483"/>
      <c r="P28" s="483"/>
      <c r="Q28" s="483"/>
      <c r="R28" s="483"/>
    </row>
    <row r="29" spans="1:18">
      <c r="A29" s="60"/>
      <c r="B29" s="480"/>
      <c r="C29" s="481"/>
      <c r="D29" s="480"/>
      <c r="E29" s="482"/>
      <c r="F29" s="482"/>
      <c r="G29" s="481"/>
      <c r="H29" s="49"/>
      <c r="I29" s="54"/>
      <c r="J29" s="49"/>
      <c r="K29" s="54"/>
      <c r="L29" s="51"/>
      <c r="M29" s="52"/>
      <c r="N29" s="483"/>
      <c r="O29" s="483"/>
      <c r="P29" s="483"/>
      <c r="Q29" s="483"/>
      <c r="R29" s="483"/>
    </row>
    <row r="30" spans="1:18">
      <c r="A30" s="60"/>
      <c r="B30" s="480"/>
      <c r="C30" s="481"/>
      <c r="D30" s="480"/>
      <c r="E30" s="482"/>
      <c r="F30" s="482"/>
      <c r="G30" s="481"/>
      <c r="H30" s="49"/>
      <c r="I30" s="54"/>
      <c r="J30" s="49"/>
      <c r="K30" s="54"/>
      <c r="L30" s="51"/>
      <c r="M30" s="52"/>
      <c r="N30" s="483"/>
      <c r="O30" s="483"/>
      <c r="P30" s="483"/>
      <c r="Q30" s="483"/>
      <c r="R30" s="483"/>
    </row>
    <row r="31" spans="1:18">
      <c r="A31" s="60"/>
      <c r="B31" s="480"/>
      <c r="C31" s="481"/>
      <c r="D31" s="480"/>
      <c r="E31" s="482"/>
      <c r="F31" s="482"/>
      <c r="G31" s="481"/>
      <c r="H31" s="49"/>
      <c r="I31" s="54"/>
      <c r="J31" s="49"/>
      <c r="K31" s="54"/>
      <c r="L31" s="51"/>
      <c r="M31" s="52"/>
      <c r="N31" s="483"/>
      <c r="O31" s="483"/>
      <c r="P31" s="483"/>
      <c r="Q31" s="483"/>
      <c r="R31" s="483"/>
    </row>
    <row r="32" spans="1:18">
      <c r="A32" s="60"/>
      <c r="B32" s="480"/>
      <c r="C32" s="481"/>
      <c r="D32" s="480"/>
      <c r="E32" s="482"/>
      <c r="F32" s="482"/>
      <c r="G32" s="481"/>
      <c r="H32" s="49"/>
      <c r="I32" s="54"/>
      <c r="J32" s="49"/>
      <c r="K32" s="54"/>
      <c r="L32" s="51"/>
      <c r="M32" s="52"/>
      <c r="N32" s="483"/>
      <c r="O32" s="483"/>
      <c r="P32" s="483"/>
      <c r="Q32" s="483"/>
      <c r="R32" s="483"/>
    </row>
    <row r="33" spans="1:18">
      <c r="A33" s="60"/>
      <c r="B33" s="480"/>
      <c r="C33" s="481"/>
      <c r="D33" s="480"/>
      <c r="E33" s="482"/>
      <c r="F33" s="482"/>
      <c r="G33" s="481"/>
      <c r="H33" s="49"/>
      <c r="I33" s="54"/>
      <c r="J33" s="49"/>
      <c r="K33" s="54"/>
      <c r="L33" s="51"/>
      <c r="M33" s="52"/>
      <c r="N33" s="483"/>
      <c r="O33" s="483"/>
      <c r="P33" s="483"/>
      <c r="Q33" s="483"/>
      <c r="R33" s="483"/>
    </row>
    <row r="34" spans="1:18">
      <c r="A34" s="60"/>
      <c r="B34" s="480"/>
      <c r="C34" s="481"/>
      <c r="D34" s="480"/>
      <c r="E34" s="482"/>
      <c r="F34" s="482"/>
      <c r="G34" s="481"/>
      <c r="H34" s="49"/>
      <c r="I34" s="54"/>
      <c r="J34" s="49"/>
      <c r="K34" s="54"/>
      <c r="L34" s="51"/>
      <c r="M34" s="52"/>
      <c r="N34" s="483"/>
      <c r="O34" s="483"/>
      <c r="P34" s="483"/>
      <c r="Q34" s="483"/>
      <c r="R34" s="483"/>
    </row>
    <row r="35" spans="1:18">
      <c r="A35" s="60"/>
      <c r="B35" s="480"/>
      <c r="C35" s="481"/>
      <c r="D35" s="480"/>
      <c r="E35" s="482"/>
      <c r="F35" s="482"/>
      <c r="G35" s="481"/>
      <c r="H35" s="49"/>
      <c r="I35" s="54"/>
      <c r="J35" s="49"/>
      <c r="K35" s="54"/>
      <c r="L35" s="51"/>
      <c r="M35" s="52"/>
      <c r="N35" s="483"/>
      <c r="O35" s="483"/>
      <c r="P35" s="483"/>
      <c r="Q35" s="483"/>
      <c r="R35" s="483"/>
    </row>
    <row r="36" spans="1:18">
      <c r="A36" s="60"/>
      <c r="B36" s="480"/>
      <c r="C36" s="481"/>
      <c r="D36" s="480"/>
      <c r="E36" s="482"/>
      <c r="F36" s="482"/>
      <c r="G36" s="481"/>
      <c r="H36" s="49"/>
      <c r="I36" s="54"/>
      <c r="J36" s="49"/>
      <c r="K36" s="54"/>
      <c r="L36" s="51"/>
      <c r="M36" s="52"/>
      <c r="N36" s="483"/>
      <c r="O36" s="483"/>
      <c r="P36" s="483"/>
      <c r="Q36" s="483"/>
      <c r="R36" s="483"/>
    </row>
    <row r="37" spans="1:18">
      <c r="A37" s="60"/>
      <c r="B37" s="480"/>
      <c r="C37" s="481"/>
      <c r="D37" s="480"/>
      <c r="E37" s="482"/>
      <c r="F37" s="482"/>
      <c r="G37" s="481"/>
      <c r="H37" s="49"/>
      <c r="I37" s="54"/>
      <c r="J37" s="49"/>
      <c r="K37" s="54"/>
      <c r="L37" s="51"/>
      <c r="M37" s="52"/>
      <c r="N37" s="483"/>
      <c r="O37" s="483"/>
      <c r="P37" s="483"/>
      <c r="Q37" s="483"/>
      <c r="R37" s="483"/>
    </row>
    <row r="38" spans="1:18">
      <c r="A38" s="60"/>
      <c r="B38" s="480"/>
      <c r="C38" s="481"/>
      <c r="D38" s="480"/>
      <c r="E38" s="482"/>
      <c r="F38" s="482"/>
      <c r="G38" s="481"/>
      <c r="H38" s="49"/>
      <c r="I38" s="54"/>
      <c r="J38" s="49"/>
      <c r="K38" s="54"/>
      <c r="L38" s="51"/>
      <c r="M38" s="52"/>
      <c r="N38" s="483"/>
      <c r="O38" s="483"/>
      <c r="P38" s="483"/>
      <c r="Q38" s="483"/>
      <c r="R38" s="483"/>
    </row>
    <row r="39" spans="1:18">
      <c r="A39" s="60"/>
      <c r="B39" s="480"/>
      <c r="C39" s="481"/>
      <c r="D39" s="480"/>
      <c r="E39" s="482"/>
      <c r="F39" s="482"/>
      <c r="G39" s="481"/>
      <c r="H39" s="49"/>
      <c r="I39" s="54"/>
      <c r="J39" s="49"/>
      <c r="K39" s="54"/>
      <c r="L39" s="51"/>
      <c r="M39" s="52"/>
      <c r="N39" s="483"/>
      <c r="O39" s="483"/>
      <c r="P39" s="483"/>
      <c r="Q39" s="483"/>
      <c r="R39" s="483"/>
    </row>
    <row r="40" spans="1:18">
      <c r="A40" s="60"/>
      <c r="B40" s="480"/>
      <c r="C40" s="481"/>
      <c r="D40" s="480"/>
      <c r="E40" s="482"/>
      <c r="F40" s="482"/>
      <c r="G40" s="481"/>
      <c r="H40" s="49"/>
      <c r="I40" s="54"/>
      <c r="J40" s="49"/>
      <c r="K40" s="54"/>
      <c r="L40" s="51"/>
      <c r="M40" s="52"/>
      <c r="N40" s="483"/>
      <c r="O40" s="483"/>
      <c r="P40" s="483"/>
      <c r="Q40" s="483"/>
      <c r="R40" s="483"/>
    </row>
    <row r="41" spans="1:18">
      <c r="A41" s="60"/>
      <c r="B41" s="480"/>
      <c r="C41" s="481"/>
      <c r="D41" s="480"/>
      <c r="E41" s="482"/>
      <c r="F41" s="482"/>
      <c r="G41" s="481"/>
      <c r="H41" s="49"/>
      <c r="I41" s="54"/>
      <c r="J41" s="49"/>
      <c r="K41" s="54"/>
      <c r="L41" s="51"/>
      <c r="M41" s="52"/>
      <c r="N41" s="483"/>
      <c r="O41" s="483"/>
      <c r="P41" s="483"/>
      <c r="Q41" s="483"/>
      <c r="R41" s="483"/>
    </row>
    <row r="42" spans="1:18">
      <c r="A42" s="60"/>
      <c r="B42" s="480"/>
      <c r="C42" s="481"/>
      <c r="D42" s="480"/>
      <c r="E42" s="482"/>
      <c r="F42" s="482"/>
      <c r="G42" s="481"/>
      <c r="H42" s="49"/>
      <c r="I42" s="54"/>
      <c r="J42" s="49"/>
      <c r="K42" s="54"/>
      <c r="L42" s="51"/>
      <c r="M42" s="52"/>
      <c r="N42" s="483"/>
      <c r="O42" s="483"/>
      <c r="P42" s="483"/>
      <c r="Q42" s="483"/>
      <c r="R42" s="483"/>
    </row>
    <row r="43" spans="1:18">
      <c r="A43" s="60"/>
      <c r="B43" s="480"/>
      <c r="C43" s="481"/>
      <c r="D43" s="480"/>
      <c r="E43" s="482"/>
      <c r="F43" s="482"/>
      <c r="G43" s="481"/>
      <c r="H43" s="49"/>
      <c r="I43" s="54"/>
      <c r="J43" s="49"/>
      <c r="K43" s="54"/>
      <c r="L43" s="51"/>
      <c r="M43" s="52"/>
      <c r="N43" s="483"/>
      <c r="O43" s="483"/>
      <c r="P43" s="483"/>
      <c r="Q43" s="483"/>
      <c r="R43" s="483"/>
    </row>
    <row r="44" spans="1:18">
      <c r="I44" s="61"/>
      <c r="N44" s="483"/>
      <c r="O44" s="484"/>
    </row>
    <row r="47" spans="1:18">
      <c r="R47" s="53"/>
    </row>
  </sheetData>
  <sheetProtection algorithmName="SHA-512" hashValue="oIE302vHo+prgnTdztNSyUXrTwA3J0lT4ia6lozuqW0t0zbbm+n6A9NGtshsas7C/mtw+uBywqM/M57TB8jaPA==" saltValue="wOU2UPXMDkDKylNpk8TDMA==" spinCount="100000" sheet="1" objects="1" scenarios="1"/>
  <mergeCells count="96">
    <mergeCell ref="G20:J20"/>
    <mergeCell ref="A9:A14"/>
    <mergeCell ref="A4:B4"/>
    <mergeCell ref="A5:B7"/>
    <mergeCell ref="G16:J16"/>
    <mergeCell ref="B9:B14"/>
    <mergeCell ref="E17:J17"/>
    <mergeCell ref="N44:O44"/>
    <mergeCell ref="N29:O29"/>
    <mergeCell ref="N30:O30"/>
    <mergeCell ref="N31:O31"/>
    <mergeCell ref="N38:O38"/>
    <mergeCell ref="N36:O36"/>
    <mergeCell ref="N39:O39"/>
    <mergeCell ref="B38:C38"/>
    <mergeCell ref="D38:G38"/>
    <mergeCell ref="B39:C39"/>
    <mergeCell ref="D39:G39"/>
    <mergeCell ref="B40:C40"/>
    <mergeCell ref="P42:R42"/>
    <mergeCell ref="N43:O43"/>
    <mergeCell ref="P43:R43"/>
    <mergeCell ref="N42:O42"/>
    <mergeCell ref="P41:R41"/>
    <mergeCell ref="N41:O41"/>
    <mergeCell ref="P39:R39"/>
    <mergeCell ref="P40:R40"/>
    <mergeCell ref="N40:O40"/>
    <mergeCell ref="P38:R38"/>
    <mergeCell ref="N37:O37"/>
    <mergeCell ref="N27:O27"/>
    <mergeCell ref="B22:C22"/>
    <mergeCell ref="P27:R27"/>
    <mergeCell ref="N32:O32"/>
    <mergeCell ref="N33:O33"/>
    <mergeCell ref="P22:R22"/>
    <mergeCell ref="P23:R23"/>
    <mergeCell ref="P24:R24"/>
    <mergeCell ref="P25:R25"/>
    <mergeCell ref="P26:R26"/>
    <mergeCell ref="N28:O28"/>
    <mergeCell ref="N22:O22"/>
    <mergeCell ref="N23:O23"/>
    <mergeCell ref="N24:O24"/>
    <mergeCell ref="N25:O25"/>
    <mergeCell ref="N26:O26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P29:R29"/>
    <mergeCell ref="P28:R28"/>
    <mergeCell ref="B30:C30"/>
    <mergeCell ref="D30:G30"/>
    <mergeCell ref="P30:R30"/>
    <mergeCell ref="B31:C31"/>
    <mergeCell ref="D31:G31"/>
    <mergeCell ref="P31:R31"/>
    <mergeCell ref="B32:C32"/>
    <mergeCell ref="D32:G32"/>
    <mergeCell ref="P32:R32"/>
    <mergeCell ref="B33:C33"/>
    <mergeCell ref="D33:G33"/>
    <mergeCell ref="P33:R33"/>
    <mergeCell ref="B34:C34"/>
    <mergeCell ref="D34:G34"/>
    <mergeCell ref="P34:R34"/>
    <mergeCell ref="B35:C35"/>
    <mergeCell ref="D35:G35"/>
    <mergeCell ref="P35:R35"/>
    <mergeCell ref="N34:O34"/>
    <mergeCell ref="N35:O35"/>
    <mergeCell ref="B36:C36"/>
    <mergeCell ref="D36:G36"/>
    <mergeCell ref="P36:R36"/>
    <mergeCell ref="B37:C37"/>
    <mergeCell ref="D37:G37"/>
    <mergeCell ref="P37:R37"/>
    <mergeCell ref="B43:C43"/>
    <mergeCell ref="D43:G43"/>
    <mergeCell ref="D40:G40"/>
    <mergeCell ref="B41:C41"/>
    <mergeCell ref="D41:G41"/>
    <mergeCell ref="B42:C42"/>
    <mergeCell ref="D42:G42"/>
  </mergeCells>
  <phoneticPr fontId="8" type="noConversion"/>
  <conditionalFormatting sqref="B9:B14">
    <cfRule type="cellIs" dxfId="2" priority="1" operator="equal">
      <formula>"stravné"</formula>
    </cfRule>
    <cfRule type="cellIs" dxfId="1" priority="2" operator="equal">
      <formula>"bez nároku"</formula>
    </cfRule>
    <cfRule type="cellIs" dxfId="0" priority="3" operator="equal">
      <formula>"príspevok na stravovanie"</formula>
    </cfRule>
  </conditionalFormatting>
  <pageMargins left="0.7" right="0.7" top="0.75" bottom="0.75" header="0.3" footer="0.3"/>
  <pageSetup paperSize="9" scale="6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DE62D932-ECD9-4AED-9CB7-48082684292F}">
          <x14:formula1>
            <xm:f>'pomocný hárok'!$A$1:$A$13</xm:f>
          </x14:formula1>
          <xm:sqref>A9:A14</xm:sqref>
        </x14:dataValidation>
        <x14:dataValidation type="list" allowBlank="1" showInputMessage="1" showErrorMessage="1" xr:uid="{00F1BD3B-4284-4E0C-9CEE-5722DF73325D}">
          <x14:formula1>
            <xm:f>'pomocný hárok'!$K$1:$K$7</xm:f>
          </x14:formula1>
          <xm:sqref>I4:I12</xm:sqref>
        </x14:dataValidation>
        <x14:dataValidation type="list" allowBlank="1" showInputMessage="1" showErrorMessage="1" xr:uid="{71AD5F84-FA0C-4065-AD8F-294ABEC529C3}">
          <x14:formula1>
            <xm:f>'Náhrady INT 2021'!$A$2:$A$44</xm:f>
          </x14:formula1>
          <xm:sqref>F5:F15</xm:sqref>
        </x14:dataValidation>
        <x14:dataValidation type="list" allowBlank="1" showInputMessage="1" showErrorMessage="1" xr:uid="{2F919CAC-823C-46D4-9D1C-A4EBCE50A4B2}">
          <x14:formula1>
            <xm:f>'pomocný hárok'!$A$17:$A$20</xm:f>
          </x14:formula1>
          <xm:sqref>B22:B43</xm:sqref>
        </x14:dataValidation>
        <x14:dataValidation type="list" allowBlank="1" showInputMessage="1" showErrorMessage="1" xr:uid="{FEB7CE79-2CA0-403D-AFBD-F243ED5E7219}">
          <x14:formula1>
            <xm:f>'Náhrady INT 2021'!$J$2:$J$11</xm:f>
          </x14:formula1>
          <xm:sqref>H22:H43 J22:J43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5f190e-db0c-476f-acae-cca6813a1896" xsi:nil="true"/>
    <lcf76f155ced4ddcb4097134ff3c332f xmlns="6040b0e8-1b16-461c-95cb-1c2759f62d6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FCC184AEC269479940E34F9C50003E" ma:contentTypeVersion="15" ma:contentTypeDescription="Umožňuje vytvoriť nový dokument." ma:contentTypeScope="" ma:versionID="9f70a912152ad62acc0c4407035e871d">
  <xsd:schema xmlns:xsd="http://www.w3.org/2001/XMLSchema" xmlns:xs="http://www.w3.org/2001/XMLSchema" xmlns:p="http://schemas.microsoft.com/office/2006/metadata/properties" xmlns:ns2="6040b0e8-1b16-461c-95cb-1c2759f62d6f" xmlns:ns3="445f190e-db0c-476f-acae-cca6813a1896" targetNamespace="http://schemas.microsoft.com/office/2006/metadata/properties" ma:root="true" ma:fieldsID="352c5fed14c59bd1a1335454b8a602d1" ns2:_="" ns3:_="">
    <xsd:import namespace="6040b0e8-1b16-461c-95cb-1c2759f62d6f"/>
    <xsd:import namespace="445f190e-db0c-476f-acae-cca6813a1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0b0e8-1b16-461c-95cb-1c2759f62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07f4c0a9-9b03-4c59-af96-46c41619d8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f190e-db0c-476f-acae-cca6813a189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9cba35f-1123-4472-98e6-c0aa282df437}" ma:internalName="TaxCatchAll" ma:showField="CatchAllData" ma:web="445f190e-db0c-476f-acae-cca6813a1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E9C5BF-2F06-4136-99EB-04F87F9B6C8C}">
  <ds:schemaRefs>
    <ds:schemaRef ds:uri="f8b5b7b3-27c1-4cc4-8e2c-99e68beb0a9f"/>
    <ds:schemaRef ds:uri="http://purl.org/dc/elements/1.1/"/>
    <ds:schemaRef ds:uri="http://schemas.microsoft.com/office/2006/metadata/properties"/>
    <ds:schemaRef ds:uri="44c3349b-33bf-4c7c-9d41-78d70dd0ee72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45f190e-db0c-476f-acae-cca6813a1896"/>
    <ds:schemaRef ds:uri="6040b0e8-1b16-461c-95cb-1c2759f62d6f"/>
  </ds:schemaRefs>
</ds:datastoreItem>
</file>

<file path=customXml/itemProps2.xml><?xml version="1.0" encoding="utf-8"?>
<ds:datastoreItem xmlns:ds="http://schemas.openxmlformats.org/officeDocument/2006/customXml" ds:itemID="{01B43BB2-179B-4842-A164-09E93BE2F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0b0e8-1b16-461c-95cb-1c2759f62d6f"/>
    <ds:schemaRef ds:uri="445f190e-db0c-476f-acae-cca6813a1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A553C-0427-4085-88E0-D19D44E59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6</vt:i4>
      </vt:variant>
    </vt:vector>
  </HeadingPairs>
  <TitlesOfParts>
    <vt:vector size="15" baseType="lpstr">
      <vt:lpstr>s.1 - pokyn</vt:lpstr>
      <vt:lpstr>s.2 - výdavky</vt:lpstr>
      <vt:lpstr>s.3 - stravné tuzem.</vt:lpstr>
      <vt:lpstr>s.3 - stravné zahr.</vt:lpstr>
      <vt:lpstr>s.4 - kniha jázd</vt:lpstr>
      <vt:lpstr>Náhrady INT 2021</vt:lpstr>
      <vt:lpstr>pomocný hárok</vt:lpstr>
      <vt:lpstr>DIÉTY SLOVENSKO</vt:lpstr>
      <vt:lpstr>str.4 - stravné INT</vt:lpstr>
      <vt:lpstr>'pomocný hárok'!Oblasť_tlače</vt:lpstr>
      <vt:lpstr>'s.1 - pokyn'!Oblasť_tlače</vt:lpstr>
      <vt:lpstr>'s.2 - výdavky'!Oblasť_tlače</vt:lpstr>
      <vt:lpstr>'s.3 - stravné tuzem.'!Oblasť_tlače</vt:lpstr>
      <vt:lpstr>'s.3 - stravné zahr.'!Oblasť_tlače</vt:lpstr>
      <vt:lpstr>'s.4 - kniha jázd'!Oblasť_tlače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sla-pc01</dc:creator>
  <cp:keywords/>
  <dc:description/>
  <cp:lastModifiedBy>Dědeček Dušan</cp:lastModifiedBy>
  <cp:revision/>
  <cp:lastPrinted>2024-06-03T20:18:00Z</cp:lastPrinted>
  <dcterms:created xsi:type="dcterms:W3CDTF">2019-11-12T11:01:29Z</dcterms:created>
  <dcterms:modified xsi:type="dcterms:W3CDTF">2024-10-14T11:03:39Z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0x0101007638954389237D48B5153953A39EB7F8</vt:lpwstr>
  </property>
  <property fmtid="{D5CDD505-2E9C-101B-9397-08002B2CF9AE}" pid="3" name="MediaServiceImageTags">
    <vt:lpwstr/>
  </property>
</Properties>
</file>